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dorrian\Dropbox\prorealestatesystems\Administrative Forms\"/>
    </mc:Choice>
  </mc:AlternateContent>
  <bookViews>
    <workbookView xWindow="0" yWindow="0" windowWidth="20490" windowHeight="7620"/>
  </bookViews>
  <sheets>
    <sheet name="Annual" sheetId="2" r:id="rId1"/>
    <sheet name="Monthly" sheetId="3" r:id="rId2"/>
    <sheet name="Weekly" sheetId="4" r:id="rId3"/>
    <sheet name="Sheet1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C29" i="4"/>
  <c r="C33" i="4"/>
  <c r="C20" i="4"/>
  <c r="C16" i="4"/>
  <c r="C33" i="3"/>
  <c r="C29" i="3"/>
  <c r="C24" i="3"/>
  <c r="C20" i="3"/>
  <c r="C16" i="3"/>
  <c r="C24" i="4"/>
  <c r="C8" i="4"/>
  <c r="C7" i="4"/>
  <c r="C6" i="4"/>
  <c r="C7" i="3"/>
  <c r="C12" i="3"/>
  <c r="C8" i="3"/>
  <c r="C6" i="3"/>
  <c r="C9" i="2"/>
  <c r="C13" i="2" s="1"/>
  <c r="C17" i="2" s="1"/>
  <c r="C21" i="2" s="1"/>
  <c r="C21" i="4" s="1"/>
  <c r="C13" i="1"/>
  <c r="C17" i="1" s="1"/>
  <c r="C21" i="1" s="1"/>
  <c r="D9" i="1"/>
  <c r="D13" i="1" s="1"/>
  <c r="D17" i="1" s="1"/>
  <c r="D21" i="1" s="1"/>
  <c r="C9" i="1"/>
  <c r="C9" i="4" l="1"/>
  <c r="C13" i="4" s="1"/>
  <c r="C17" i="4" s="1"/>
  <c r="C40" i="2"/>
  <c r="C38" i="2"/>
  <c r="C39" i="2"/>
  <c r="C26" i="2"/>
  <c r="C31" i="2" s="1"/>
  <c r="C34" i="2" s="1"/>
  <c r="D41" i="1"/>
  <c r="D39" i="1"/>
  <c r="D40" i="1"/>
  <c r="D26" i="1"/>
  <c r="D31" i="1" s="1"/>
  <c r="D34" i="1" s="1"/>
  <c r="C40" i="1"/>
  <c r="C26" i="1"/>
  <c r="C31" i="1" s="1"/>
  <c r="C34" i="1" s="1"/>
  <c r="C41" i="1"/>
  <c r="C39" i="1"/>
  <c r="C26" i="4" l="1"/>
  <c r="C31" i="4" s="1"/>
  <c r="C34" i="4" s="1"/>
  <c r="C9" i="3" l="1"/>
  <c r="C13" i="3" s="1"/>
  <c r="C17" i="3" s="1"/>
  <c r="C21" i="3" s="1"/>
  <c r="C26" i="3" l="1"/>
  <c r="C31" i="3" s="1"/>
  <c r="C34" i="3" s="1"/>
</calcChain>
</file>

<file path=xl/sharedStrings.xml><?xml version="1.0" encoding="utf-8"?>
<sst xmlns="http://schemas.openxmlformats.org/spreadsheetml/2006/main" count="220" uniqueCount="78">
  <si>
    <t>MREA ECONOMIC MODEL AND LEAD GENERATION MARKETING/PROSPECTING PLAN</t>
  </si>
  <si>
    <t xml:space="preserve">Enter your assumptions in the yellow fields. </t>
  </si>
  <si>
    <t>The green numbers are your key economic and lead gen model targets.</t>
  </si>
  <si>
    <t>Base</t>
  </si>
  <si>
    <t>Your</t>
  </si>
  <si>
    <t>Example</t>
  </si>
  <si>
    <t>Numbers</t>
  </si>
  <si>
    <t>Notes</t>
  </si>
  <si>
    <t>INCOME GOAL AND MARKETING BUDGET</t>
  </si>
  <si>
    <t>GOAL: ENTER YOUR COMPENSATION GOAL (1099 Basis)</t>
  </si>
  <si>
    <t>This is your taxable income from checks you receive from KW.</t>
  </si>
  <si>
    <t>Other Team Members Compensation</t>
  </si>
  <si>
    <t xml:space="preserve"> </t>
  </si>
  <si>
    <t>This is how much you anticipate paying assistants or other agents on your team.</t>
  </si>
  <si>
    <t>Marketing, gas, BOR, cell phone, etc. expenses</t>
  </si>
  <si>
    <t>Total annual expense for car, phone, signs, printing, marketing, etc.</t>
  </si>
  <si>
    <t>YOUR COMMISSION INCOME REQUIREMENT</t>
  </si>
  <si>
    <t>This is how much you need to make to hit your goal and pay your expenses.</t>
  </si>
  <si>
    <t>BROKER/AGENT SPLIT/CAP</t>
  </si>
  <si>
    <t>Cap and Royalty</t>
  </si>
  <si>
    <t>This is your cap and royalty paid to KW.</t>
  </si>
  <si>
    <t>GCI REQUIRED FROM CLOSINGS</t>
  </si>
  <si>
    <t>This is the total commissions you must receive from closings. It is the sum</t>
  </si>
  <si>
    <t>of your income goal, teammates, expenses, cap and royalty.</t>
  </si>
  <si>
    <t>CLOSED VOLUME NEEDED</t>
  </si>
  <si>
    <t>Decimal equivalent of average commission rate</t>
  </si>
  <si>
    <t>Assume a 3% commission rate. If yours is different, enter the decimal equivalent.</t>
  </si>
  <si>
    <t>CLOSED VOLUME GOAL</t>
  </si>
  <si>
    <t>This your closed volume goal.</t>
  </si>
  <si>
    <t>NUMBER OF CLOSED UNITS NEEDED</t>
  </si>
  <si>
    <t xml:space="preserve">Average Selling Price </t>
  </si>
  <si>
    <t>Enter the average selling price for all closings. Your TL or MCA can help.</t>
  </si>
  <si>
    <t>CLOSED UNITS GOAL</t>
  </si>
  <si>
    <t>This is the number of units you must close to hit your goal at the</t>
  </si>
  <si>
    <t>average selling price and commission rate that you expect.</t>
  </si>
  <si>
    <t>CLIENTS NEEDED</t>
  </si>
  <si>
    <t>Decimal equivalent of % Clients that Close</t>
  </si>
  <si>
    <t>This is the percent of your listings or buyers that eventually close a transaction</t>
  </si>
  <si>
    <t>If you don't know your conversion rate here, use 0.70.</t>
  </si>
  <si>
    <t>CLIENTS NEEDED GOAL</t>
  </si>
  <si>
    <t>To close the number of transactions you need, this is the number of listings</t>
  </si>
  <si>
    <t>or buyers you must work with.</t>
  </si>
  <si>
    <t>PRESENTATIONS/APPOINTMENTS NEEDED</t>
  </si>
  <si>
    <t>Decimal equivalent of % Appts from Leads</t>
  </si>
  <si>
    <t>This is the percentage of people that agree to work with you from your appointments</t>
  </si>
  <si>
    <t>APPOINTMENTS/PRESENTATIONS GOAL</t>
  </si>
  <si>
    <t xml:space="preserve">To hit your goal, this is the number of appointments you need to have. </t>
  </si>
  <si>
    <t>Enter the number of weeks you plan to work</t>
  </si>
  <si>
    <t>Assume 2 weeks of holidays, 4 weeks of vacation and 4 weeks of training.</t>
  </si>
  <si>
    <t>WEEKLY APPOINTMENT GOAL</t>
  </si>
  <si>
    <t>This is your weekly goal for number of leads that you must meet with to</t>
  </si>
  <si>
    <t>talk about becoming their Realtor.</t>
  </si>
  <si>
    <t>MREA MARKETING/PROSPECTING DATABASE RULES OF THUMB:</t>
  </si>
  <si>
    <t>If you get most of your business from your sphere:</t>
  </si>
  <si>
    <t>You will need a "mets" database of this size on a 33 Touch campaign.</t>
  </si>
  <si>
    <t>If you get most of your business from prospecting:</t>
  </si>
  <si>
    <t>You will need a prospecting campaign to this many people each month.</t>
  </si>
  <si>
    <t>If you get most of your business from internet leads:</t>
  </si>
  <si>
    <t>This is the number of internet leads you will need to receive and convert.</t>
  </si>
  <si>
    <t>This is how much you anticipate paying assistants, transaction coordinators, etc</t>
  </si>
  <si>
    <t>Cost of Sales-Cap and Royalty</t>
  </si>
  <si>
    <t>WEEKLY BREAKDOWN</t>
  </si>
  <si>
    <t xml:space="preserve">This is the number of units you must close each working week in order to hit </t>
  </si>
  <si>
    <t>your goal at the average selling price and commission rate that you expect.</t>
  </si>
  <si>
    <t>MONTHLY BREAKDOWN</t>
  </si>
  <si>
    <t>YEARLY BREAKDOWN</t>
  </si>
  <si>
    <t xml:space="preserve">Enter your assumptions in the yellow fields only. </t>
  </si>
  <si>
    <t>or buyers you must work with each month.</t>
  </si>
  <si>
    <t xml:space="preserve">To hit your goal, this is the number of appointments you need to have each month. </t>
  </si>
  <si>
    <t xml:space="preserve"> This is the average # of weeks of work each month</t>
  </si>
  <si>
    <t>This is your cap and royalty paid to KW each week, for a capping agent, on average</t>
  </si>
  <si>
    <t xml:space="preserve">This is the total commissions you must receive from closings each week. It is the </t>
  </si>
  <si>
    <t>sum of your income goal, teammates, expenses, cap and royalty.</t>
  </si>
  <si>
    <t xml:space="preserve"> This is the average Days per week to achieve your goals</t>
  </si>
  <si>
    <t>This is your daily goal for number of leads that you must meet with to</t>
  </si>
  <si>
    <t>DAILY APPOINTMENT GOAL</t>
  </si>
  <si>
    <t xml:space="preserve">To hit your goal, this is the number of appointments you need to have each week. </t>
  </si>
  <si>
    <t>This worksheet assumes that you will CAP!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</si>
</sst>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_(* #,##0_);_(* \(#,##0\);_(* &quot;-&quot;??_);_(@_)"/>
    <numFmt numFmtId="167" formatCode="_(* #,##0.000_);_(* \(#,##0.000\);_(* &quot;-&quot;??_);_(@_)"/>
    <numFmt numFmtId="168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u val="doubleAccounting"/>
      <sz val="12"/>
      <name val="Arial"/>
      <family val="2"/>
    </font>
    <font>
      <b/>
      <i/>
      <sz val="24"/>
      <color rgb="FFC00000"/>
      <name val="Arial"/>
      <family val="2"/>
    </font>
    <font>
      <b/>
      <i/>
      <sz val="14"/>
      <name val="Arial"/>
      <family val="2"/>
    </font>
    <font>
      <b/>
      <i/>
      <sz val="14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7" fillId="0" borderId="0" xfId="2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8" fillId="0" borderId="0" xfId="2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164" fontId="9" fillId="0" borderId="0" xfId="2" applyNumberFormat="1" applyFont="1" applyProtection="1">
      <protection locked="0"/>
    </xf>
    <xf numFmtId="164" fontId="9" fillId="0" borderId="0" xfId="2" applyNumberFormat="1" applyFont="1" applyFill="1" applyProtection="1"/>
    <xf numFmtId="164" fontId="9" fillId="2" borderId="0" xfId="2" applyNumberFormat="1" applyFont="1" applyFill="1" applyProtection="1">
      <protection locked="0"/>
    </xf>
    <xf numFmtId="164" fontId="10" fillId="0" borderId="0" xfId="2" applyNumberFormat="1" applyFont="1" applyFill="1" applyProtection="1"/>
    <xf numFmtId="164" fontId="10" fillId="2" borderId="0" xfId="2" applyNumberFormat="1" applyFont="1" applyFill="1" applyProtection="1">
      <protection locked="0"/>
    </xf>
    <xf numFmtId="164" fontId="9" fillId="3" borderId="0" xfId="2" applyNumberFormat="1" applyFont="1" applyFill="1" applyProtection="1">
      <protection locked="0"/>
    </xf>
    <xf numFmtId="165" fontId="9" fillId="0" borderId="0" xfId="1" applyNumberFormat="1" applyFont="1" applyFill="1" applyProtection="1"/>
    <xf numFmtId="165" fontId="9" fillId="2" borderId="0" xfId="1" applyNumberFormat="1" applyFont="1" applyFill="1" applyProtection="1">
      <protection locked="0"/>
    </xf>
    <xf numFmtId="164" fontId="11" fillId="0" borderId="0" xfId="2" applyNumberFormat="1" applyFont="1" applyFill="1" applyProtection="1"/>
    <xf numFmtId="164" fontId="11" fillId="3" borderId="0" xfId="2" applyNumberFormat="1" applyFont="1" applyFill="1" applyProtection="1">
      <protection locked="0"/>
    </xf>
    <xf numFmtId="166" fontId="11" fillId="0" borderId="0" xfId="1" applyNumberFormat="1" applyFont="1" applyFill="1" applyProtection="1"/>
    <xf numFmtId="166" fontId="11" fillId="3" borderId="0" xfId="1" applyNumberFormat="1" applyFont="1" applyFill="1" applyProtection="1">
      <protection locked="0"/>
    </xf>
    <xf numFmtId="43" fontId="9" fillId="0" borderId="0" xfId="1" applyFont="1" applyFill="1" applyProtection="1"/>
    <xf numFmtId="43" fontId="9" fillId="2" borderId="0" xfId="1" applyFont="1" applyFill="1" applyProtection="1">
      <protection locked="0"/>
    </xf>
    <xf numFmtId="43" fontId="9" fillId="0" borderId="0" xfId="1" applyFont="1" applyProtection="1">
      <protection locked="0"/>
    </xf>
    <xf numFmtId="166" fontId="9" fillId="0" borderId="0" xfId="1" applyNumberFormat="1" applyFont="1" applyFill="1" applyProtection="1"/>
    <xf numFmtId="166" fontId="9" fillId="0" borderId="0" xfId="1" applyNumberFormat="1" applyFont="1" applyProtection="1">
      <protection locked="0"/>
    </xf>
    <xf numFmtId="166" fontId="9" fillId="2" borderId="0" xfId="1" applyNumberFormat="1" applyFont="1" applyFill="1" applyProtection="1">
      <protection locked="0"/>
    </xf>
    <xf numFmtId="43" fontId="11" fillId="0" borderId="0" xfId="1" applyFont="1" applyFill="1" applyProtection="1"/>
    <xf numFmtId="43" fontId="11" fillId="3" borderId="0" xfId="1" applyFont="1" applyFill="1" applyProtection="1">
      <protection locked="0"/>
    </xf>
    <xf numFmtId="0" fontId="8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43" fontId="9" fillId="0" borderId="2" xfId="1" applyFont="1" applyFill="1" applyBorder="1" applyProtection="1"/>
    <xf numFmtId="43" fontId="9" fillId="0" borderId="2" xfId="1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0" xfId="0" applyFont="1" applyBorder="1" applyProtection="1">
      <protection locked="0"/>
    </xf>
    <xf numFmtId="166" fontId="9" fillId="0" borderId="0" xfId="1" applyNumberFormat="1" applyFont="1" applyFill="1" applyBorder="1" applyProtection="1"/>
    <xf numFmtId="166" fontId="9" fillId="3" borderId="0" xfId="1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7" xfId="0" applyFont="1" applyBorder="1" applyProtection="1">
      <protection locked="0"/>
    </xf>
    <xf numFmtId="166" fontId="9" fillId="0" borderId="7" xfId="1" applyNumberFormat="1" applyFont="1" applyFill="1" applyBorder="1" applyProtection="1"/>
    <xf numFmtId="166" fontId="9" fillId="3" borderId="7" xfId="1" applyNumberFormat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Border="1" applyProtection="1">
      <protection locked="0"/>
    </xf>
    <xf numFmtId="9" fontId="9" fillId="0" borderId="0" xfId="3" applyFont="1" applyProtection="1">
      <protection locked="0"/>
    </xf>
    <xf numFmtId="43" fontId="9" fillId="0" borderId="0" xfId="1" applyNumberFormat="1" applyFont="1" applyProtection="1">
      <protection locked="0"/>
    </xf>
    <xf numFmtId="167" fontId="9" fillId="0" borderId="0" xfId="1" applyNumberFormat="1" applyFont="1" applyProtection="1">
      <protection locked="0"/>
    </xf>
    <xf numFmtId="164" fontId="0" fillId="0" borderId="0" xfId="2" applyNumberFormat="1" applyFont="1" applyProtection="1">
      <protection locked="0"/>
    </xf>
    <xf numFmtId="0" fontId="12" fillId="0" borderId="0" xfId="0" applyFont="1" applyProtection="1">
      <protection locked="0"/>
    </xf>
    <xf numFmtId="164" fontId="13" fillId="2" borderId="9" xfId="2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164" fontId="9" fillId="2" borderId="0" xfId="2" applyNumberFormat="1" applyFont="1" applyFill="1" applyProtection="1"/>
    <xf numFmtId="164" fontId="9" fillId="3" borderId="0" xfId="2" applyNumberFormat="1" applyFont="1" applyFill="1" applyProtection="1"/>
    <xf numFmtId="164" fontId="9" fillId="0" borderId="0" xfId="2" applyNumberFormat="1" applyFont="1" applyProtection="1"/>
    <xf numFmtId="165" fontId="9" fillId="2" borderId="0" xfId="1" applyNumberFormat="1" applyFont="1" applyFill="1" applyProtection="1"/>
    <xf numFmtId="164" fontId="11" fillId="3" borderId="0" xfId="2" applyNumberFormat="1" applyFont="1" applyFill="1" applyProtection="1"/>
    <xf numFmtId="2" fontId="11" fillId="3" borderId="0" xfId="1" applyNumberFormat="1" applyFont="1" applyFill="1" applyProtection="1"/>
    <xf numFmtId="43" fontId="9" fillId="2" borderId="0" xfId="1" applyFont="1" applyFill="1" applyProtection="1"/>
    <xf numFmtId="43" fontId="9" fillId="0" borderId="0" xfId="1" applyFont="1" applyProtection="1"/>
    <xf numFmtId="168" fontId="11" fillId="3" borderId="0" xfId="1" applyNumberFormat="1" applyFont="1" applyFill="1" applyProtection="1"/>
    <xf numFmtId="166" fontId="9" fillId="0" borderId="0" xfId="1" applyNumberFormat="1" applyFont="1" applyProtection="1"/>
    <xf numFmtId="43" fontId="9" fillId="2" borderId="0" xfId="1" applyNumberFormat="1" applyFont="1" applyFill="1" applyProtection="1"/>
    <xf numFmtId="43" fontId="11" fillId="3" borderId="0" xfId="1" applyFont="1" applyFill="1" applyProtection="1"/>
    <xf numFmtId="168" fontId="9" fillId="2" borderId="0" xfId="1" applyNumberFormat="1" applyFont="1" applyFill="1" applyProtection="1"/>
    <xf numFmtId="166" fontId="11" fillId="3" borderId="0" xfId="1" applyNumberFormat="1" applyFont="1" applyFill="1" applyProtection="1"/>
    <xf numFmtId="166" fontId="9" fillId="3" borderId="0" xfId="1" applyNumberFormat="1" applyFont="1" applyFill="1" applyBorder="1" applyProtection="1"/>
    <xf numFmtId="166" fontId="9" fillId="3" borderId="7" xfId="1" applyNumberFormat="1" applyFont="1" applyFill="1" applyBorder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8"/>
  <sheetViews>
    <sheetView tabSelected="1" topLeftCell="A25" zoomScale="115" zoomScaleNormal="115" workbookViewId="0">
      <selection activeCell="B11" sqref="B11"/>
    </sheetView>
  </sheetViews>
  <sheetFormatPr defaultRowHeight="15" x14ac:dyDescent="0.25"/>
  <cols>
    <col min="1" max="1" width="5.7109375" style="8" customWidth="1"/>
    <col min="2" max="2" width="58.5703125" style="8" customWidth="1"/>
    <col min="3" max="3" width="15.85546875" style="58" customWidth="1"/>
    <col min="4" max="4" width="5.28515625" style="8" customWidth="1"/>
    <col min="5" max="255" width="9.140625" style="8"/>
    <col min="256" max="256" width="5.7109375" style="8" customWidth="1"/>
    <col min="257" max="257" width="58.5703125" style="8" customWidth="1"/>
    <col min="258" max="259" width="15.85546875" style="8" customWidth="1"/>
    <col min="260" max="260" width="5.28515625" style="8" customWidth="1"/>
    <col min="261" max="511" width="9.140625" style="8"/>
    <col min="512" max="512" width="5.7109375" style="8" customWidth="1"/>
    <col min="513" max="513" width="58.5703125" style="8" customWidth="1"/>
    <col min="514" max="515" width="15.85546875" style="8" customWidth="1"/>
    <col min="516" max="516" width="5.28515625" style="8" customWidth="1"/>
    <col min="517" max="767" width="9.140625" style="8"/>
    <col min="768" max="768" width="5.7109375" style="8" customWidth="1"/>
    <col min="769" max="769" width="58.5703125" style="8" customWidth="1"/>
    <col min="770" max="771" width="15.85546875" style="8" customWidth="1"/>
    <col min="772" max="772" width="5.28515625" style="8" customWidth="1"/>
    <col min="773" max="1023" width="9.140625" style="8"/>
    <col min="1024" max="1024" width="5.7109375" style="8" customWidth="1"/>
    <col min="1025" max="1025" width="58.5703125" style="8" customWidth="1"/>
    <col min="1026" max="1027" width="15.85546875" style="8" customWidth="1"/>
    <col min="1028" max="1028" width="5.28515625" style="8" customWidth="1"/>
    <col min="1029" max="1279" width="9.140625" style="8"/>
    <col min="1280" max="1280" width="5.7109375" style="8" customWidth="1"/>
    <col min="1281" max="1281" width="58.5703125" style="8" customWidth="1"/>
    <col min="1282" max="1283" width="15.85546875" style="8" customWidth="1"/>
    <col min="1284" max="1284" width="5.28515625" style="8" customWidth="1"/>
    <col min="1285" max="1535" width="9.140625" style="8"/>
    <col min="1536" max="1536" width="5.7109375" style="8" customWidth="1"/>
    <col min="1537" max="1537" width="58.5703125" style="8" customWidth="1"/>
    <col min="1538" max="1539" width="15.85546875" style="8" customWidth="1"/>
    <col min="1540" max="1540" width="5.28515625" style="8" customWidth="1"/>
    <col min="1541" max="1791" width="9.140625" style="8"/>
    <col min="1792" max="1792" width="5.7109375" style="8" customWidth="1"/>
    <col min="1793" max="1793" width="58.5703125" style="8" customWidth="1"/>
    <col min="1794" max="1795" width="15.85546875" style="8" customWidth="1"/>
    <col min="1796" max="1796" width="5.28515625" style="8" customWidth="1"/>
    <col min="1797" max="2047" width="9.140625" style="8"/>
    <col min="2048" max="2048" width="5.7109375" style="8" customWidth="1"/>
    <col min="2049" max="2049" width="58.5703125" style="8" customWidth="1"/>
    <col min="2050" max="2051" width="15.85546875" style="8" customWidth="1"/>
    <col min="2052" max="2052" width="5.28515625" style="8" customWidth="1"/>
    <col min="2053" max="2303" width="9.140625" style="8"/>
    <col min="2304" max="2304" width="5.7109375" style="8" customWidth="1"/>
    <col min="2305" max="2305" width="58.5703125" style="8" customWidth="1"/>
    <col min="2306" max="2307" width="15.85546875" style="8" customWidth="1"/>
    <col min="2308" max="2308" width="5.28515625" style="8" customWidth="1"/>
    <col min="2309" max="2559" width="9.140625" style="8"/>
    <col min="2560" max="2560" width="5.7109375" style="8" customWidth="1"/>
    <col min="2561" max="2561" width="58.5703125" style="8" customWidth="1"/>
    <col min="2562" max="2563" width="15.85546875" style="8" customWidth="1"/>
    <col min="2564" max="2564" width="5.28515625" style="8" customWidth="1"/>
    <col min="2565" max="2815" width="9.140625" style="8"/>
    <col min="2816" max="2816" width="5.7109375" style="8" customWidth="1"/>
    <col min="2817" max="2817" width="58.5703125" style="8" customWidth="1"/>
    <col min="2818" max="2819" width="15.85546875" style="8" customWidth="1"/>
    <col min="2820" max="2820" width="5.28515625" style="8" customWidth="1"/>
    <col min="2821" max="3071" width="9.140625" style="8"/>
    <col min="3072" max="3072" width="5.7109375" style="8" customWidth="1"/>
    <col min="3073" max="3073" width="58.5703125" style="8" customWidth="1"/>
    <col min="3074" max="3075" width="15.85546875" style="8" customWidth="1"/>
    <col min="3076" max="3076" width="5.28515625" style="8" customWidth="1"/>
    <col min="3077" max="3327" width="9.140625" style="8"/>
    <col min="3328" max="3328" width="5.7109375" style="8" customWidth="1"/>
    <col min="3329" max="3329" width="58.5703125" style="8" customWidth="1"/>
    <col min="3330" max="3331" width="15.85546875" style="8" customWidth="1"/>
    <col min="3332" max="3332" width="5.28515625" style="8" customWidth="1"/>
    <col min="3333" max="3583" width="9.140625" style="8"/>
    <col min="3584" max="3584" width="5.7109375" style="8" customWidth="1"/>
    <col min="3585" max="3585" width="58.5703125" style="8" customWidth="1"/>
    <col min="3586" max="3587" width="15.85546875" style="8" customWidth="1"/>
    <col min="3588" max="3588" width="5.28515625" style="8" customWidth="1"/>
    <col min="3589" max="3839" width="9.140625" style="8"/>
    <col min="3840" max="3840" width="5.7109375" style="8" customWidth="1"/>
    <col min="3841" max="3841" width="58.5703125" style="8" customWidth="1"/>
    <col min="3842" max="3843" width="15.85546875" style="8" customWidth="1"/>
    <col min="3844" max="3844" width="5.28515625" style="8" customWidth="1"/>
    <col min="3845" max="4095" width="9.140625" style="8"/>
    <col min="4096" max="4096" width="5.7109375" style="8" customWidth="1"/>
    <col min="4097" max="4097" width="58.5703125" style="8" customWidth="1"/>
    <col min="4098" max="4099" width="15.85546875" style="8" customWidth="1"/>
    <col min="4100" max="4100" width="5.28515625" style="8" customWidth="1"/>
    <col min="4101" max="4351" width="9.140625" style="8"/>
    <col min="4352" max="4352" width="5.7109375" style="8" customWidth="1"/>
    <col min="4353" max="4353" width="58.5703125" style="8" customWidth="1"/>
    <col min="4354" max="4355" width="15.85546875" style="8" customWidth="1"/>
    <col min="4356" max="4356" width="5.28515625" style="8" customWidth="1"/>
    <col min="4357" max="4607" width="9.140625" style="8"/>
    <col min="4608" max="4608" width="5.7109375" style="8" customWidth="1"/>
    <col min="4609" max="4609" width="58.5703125" style="8" customWidth="1"/>
    <col min="4610" max="4611" width="15.85546875" style="8" customWidth="1"/>
    <col min="4612" max="4612" width="5.28515625" style="8" customWidth="1"/>
    <col min="4613" max="4863" width="9.140625" style="8"/>
    <col min="4864" max="4864" width="5.7109375" style="8" customWidth="1"/>
    <col min="4865" max="4865" width="58.5703125" style="8" customWidth="1"/>
    <col min="4866" max="4867" width="15.85546875" style="8" customWidth="1"/>
    <col min="4868" max="4868" width="5.28515625" style="8" customWidth="1"/>
    <col min="4869" max="5119" width="9.140625" style="8"/>
    <col min="5120" max="5120" width="5.7109375" style="8" customWidth="1"/>
    <col min="5121" max="5121" width="58.5703125" style="8" customWidth="1"/>
    <col min="5122" max="5123" width="15.85546875" style="8" customWidth="1"/>
    <col min="5124" max="5124" width="5.28515625" style="8" customWidth="1"/>
    <col min="5125" max="5375" width="9.140625" style="8"/>
    <col min="5376" max="5376" width="5.7109375" style="8" customWidth="1"/>
    <col min="5377" max="5377" width="58.5703125" style="8" customWidth="1"/>
    <col min="5378" max="5379" width="15.85546875" style="8" customWidth="1"/>
    <col min="5380" max="5380" width="5.28515625" style="8" customWidth="1"/>
    <col min="5381" max="5631" width="9.140625" style="8"/>
    <col min="5632" max="5632" width="5.7109375" style="8" customWidth="1"/>
    <col min="5633" max="5633" width="58.5703125" style="8" customWidth="1"/>
    <col min="5634" max="5635" width="15.85546875" style="8" customWidth="1"/>
    <col min="5636" max="5636" width="5.28515625" style="8" customWidth="1"/>
    <col min="5637" max="5887" width="9.140625" style="8"/>
    <col min="5888" max="5888" width="5.7109375" style="8" customWidth="1"/>
    <col min="5889" max="5889" width="58.5703125" style="8" customWidth="1"/>
    <col min="5890" max="5891" width="15.85546875" style="8" customWidth="1"/>
    <col min="5892" max="5892" width="5.28515625" style="8" customWidth="1"/>
    <col min="5893" max="6143" width="9.140625" style="8"/>
    <col min="6144" max="6144" width="5.7109375" style="8" customWidth="1"/>
    <col min="6145" max="6145" width="58.5703125" style="8" customWidth="1"/>
    <col min="6146" max="6147" width="15.85546875" style="8" customWidth="1"/>
    <col min="6148" max="6148" width="5.28515625" style="8" customWidth="1"/>
    <col min="6149" max="6399" width="9.140625" style="8"/>
    <col min="6400" max="6400" width="5.7109375" style="8" customWidth="1"/>
    <col min="6401" max="6401" width="58.5703125" style="8" customWidth="1"/>
    <col min="6402" max="6403" width="15.85546875" style="8" customWidth="1"/>
    <col min="6404" max="6404" width="5.28515625" style="8" customWidth="1"/>
    <col min="6405" max="6655" width="9.140625" style="8"/>
    <col min="6656" max="6656" width="5.7109375" style="8" customWidth="1"/>
    <col min="6657" max="6657" width="58.5703125" style="8" customWidth="1"/>
    <col min="6658" max="6659" width="15.85546875" style="8" customWidth="1"/>
    <col min="6660" max="6660" width="5.28515625" style="8" customWidth="1"/>
    <col min="6661" max="6911" width="9.140625" style="8"/>
    <col min="6912" max="6912" width="5.7109375" style="8" customWidth="1"/>
    <col min="6913" max="6913" width="58.5703125" style="8" customWidth="1"/>
    <col min="6914" max="6915" width="15.85546875" style="8" customWidth="1"/>
    <col min="6916" max="6916" width="5.28515625" style="8" customWidth="1"/>
    <col min="6917" max="7167" width="9.140625" style="8"/>
    <col min="7168" max="7168" width="5.7109375" style="8" customWidth="1"/>
    <col min="7169" max="7169" width="58.5703125" style="8" customWidth="1"/>
    <col min="7170" max="7171" width="15.85546875" style="8" customWidth="1"/>
    <col min="7172" max="7172" width="5.28515625" style="8" customWidth="1"/>
    <col min="7173" max="7423" width="9.140625" style="8"/>
    <col min="7424" max="7424" width="5.7109375" style="8" customWidth="1"/>
    <col min="7425" max="7425" width="58.5703125" style="8" customWidth="1"/>
    <col min="7426" max="7427" width="15.85546875" style="8" customWidth="1"/>
    <col min="7428" max="7428" width="5.28515625" style="8" customWidth="1"/>
    <col min="7429" max="7679" width="9.140625" style="8"/>
    <col min="7680" max="7680" width="5.7109375" style="8" customWidth="1"/>
    <col min="7681" max="7681" width="58.5703125" style="8" customWidth="1"/>
    <col min="7682" max="7683" width="15.85546875" style="8" customWidth="1"/>
    <col min="7684" max="7684" width="5.28515625" style="8" customWidth="1"/>
    <col min="7685" max="7935" width="9.140625" style="8"/>
    <col min="7936" max="7936" width="5.7109375" style="8" customWidth="1"/>
    <col min="7937" max="7937" width="58.5703125" style="8" customWidth="1"/>
    <col min="7938" max="7939" width="15.85546875" style="8" customWidth="1"/>
    <col min="7940" max="7940" width="5.28515625" style="8" customWidth="1"/>
    <col min="7941" max="8191" width="9.140625" style="8"/>
    <col min="8192" max="8192" width="5.7109375" style="8" customWidth="1"/>
    <col min="8193" max="8193" width="58.5703125" style="8" customWidth="1"/>
    <col min="8194" max="8195" width="15.85546875" style="8" customWidth="1"/>
    <col min="8196" max="8196" width="5.28515625" style="8" customWidth="1"/>
    <col min="8197" max="8447" width="9.140625" style="8"/>
    <col min="8448" max="8448" width="5.7109375" style="8" customWidth="1"/>
    <col min="8449" max="8449" width="58.5703125" style="8" customWidth="1"/>
    <col min="8450" max="8451" width="15.85546875" style="8" customWidth="1"/>
    <col min="8452" max="8452" width="5.28515625" style="8" customWidth="1"/>
    <col min="8453" max="8703" width="9.140625" style="8"/>
    <col min="8704" max="8704" width="5.7109375" style="8" customWidth="1"/>
    <col min="8705" max="8705" width="58.5703125" style="8" customWidth="1"/>
    <col min="8706" max="8707" width="15.85546875" style="8" customWidth="1"/>
    <col min="8708" max="8708" width="5.28515625" style="8" customWidth="1"/>
    <col min="8709" max="8959" width="9.140625" style="8"/>
    <col min="8960" max="8960" width="5.7109375" style="8" customWidth="1"/>
    <col min="8961" max="8961" width="58.5703125" style="8" customWidth="1"/>
    <col min="8962" max="8963" width="15.85546875" style="8" customWidth="1"/>
    <col min="8964" max="8964" width="5.28515625" style="8" customWidth="1"/>
    <col min="8965" max="9215" width="9.140625" style="8"/>
    <col min="9216" max="9216" width="5.7109375" style="8" customWidth="1"/>
    <col min="9217" max="9217" width="58.5703125" style="8" customWidth="1"/>
    <col min="9218" max="9219" width="15.85546875" style="8" customWidth="1"/>
    <col min="9220" max="9220" width="5.28515625" style="8" customWidth="1"/>
    <col min="9221" max="9471" width="9.140625" style="8"/>
    <col min="9472" max="9472" width="5.7109375" style="8" customWidth="1"/>
    <col min="9473" max="9473" width="58.5703125" style="8" customWidth="1"/>
    <col min="9474" max="9475" width="15.85546875" style="8" customWidth="1"/>
    <col min="9476" max="9476" width="5.28515625" style="8" customWidth="1"/>
    <col min="9477" max="9727" width="9.140625" style="8"/>
    <col min="9728" max="9728" width="5.7109375" style="8" customWidth="1"/>
    <col min="9729" max="9729" width="58.5703125" style="8" customWidth="1"/>
    <col min="9730" max="9731" width="15.85546875" style="8" customWidth="1"/>
    <col min="9732" max="9732" width="5.28515625" style="8" customWidth="1"/>
    <col min="9733" max="9983" width="9.140625" style="8"/>
    <col min="9984" max="9984" width="5.7109375" style="8" customWidth="1"/>
    <col min="9985" max="9985" width="58.5703125" style="8" customWidth="1"/>
    <col min="9986" max="9987" width="15.85546875" style="8" customWidth="1"/>
    <col min="9988" max="9988" width="5.28515625" style="8" customWidth="1"/>
    <col min="9989" max="10239" width="9.140625" style="8"/>
    <col min="10240" max="10240" width="5.7109375" style="8" customWidth="1"/>
    <col min="10241" max="10241" width="58.5703125" style="8" customWidth="1"/>
    <col min="10242" max="10243" width="15.85546875" style="8" customWidth="1"/>
    <col min="10244" max="10244" width="5.28515625" style="8" customWidth="1"/>
    <col min="10245" max="10495" width="9.140625" style="8"/>
    <col min="10496" max="10496" width="5.7109375" style="8" customWidth="1"/>
    <col min="10497" max="10497" width="58.5703125" style="8" customWidth="1"/>
    <col min="10498" max="10499" width="15.85546875" style="8" customWidth="1"/>
    <col min="10500" max="10500" width="5.28515625" style="8" customWidth="1"/>
    <col min="10501" max="10751" width="9.140625" style="8"/>
    <col min="10752" max="10752" width="5.7109375" style="8" customWidth="1"/>
    <col min="10753" max="10753" width="58.5703125" style="8" customWidth="1"/>
    <col min="10754" max="10755" width="15.85546875" style="8" customWidth="1"/>
    <col min="10756" max="10756" width="5.28515625" style="8" customWidth="1"/>
    <col min="10757" max="11007" width="9.140625" style="8"/>
    <col min="11008" max="11008" width="5.7109375" style="8" customWidth="1"/>
    <col min="11009" max="11009" width="58.5703125" style="8" customWidth="1"/>
    <col min="11010" max="11011" width="15.85546875" style="8" customWidth="1"/>
    <col min="11012" max="11012" width="5.28515625" style="8" customWidth="1"/>
    <col min="11013" max="11263" width="9.140625" style="8"/>
    <col min="11264" max="11264" width="5.7109375" style="8" customWidth="1"/>
    <col min="11265" max="11265" width="58.5703125" style="8" customWidth="1"/>
    <col min="11266" max="11267" width="15.85546875" style="8" customWidth="1"/>
    <col min="11268" max="11268" width="5.28515625" style="8" customWidth="1"/>
    <col min="11269" max="11519" width="9.140625" style="8"/>
    <col min="11520" max="11520" width="5.7109375" style="8" customWidth="1"/>
    <col min="11521" max="11521" width="58.5703125" style="8" customWidth="1"/>
    <col min="11522" max="11523" width="15.85546875" style="8" customWidth="1"/>
    <col min="11524" max="11524" width="5.28515625" style="8" customWidth="1"/>
    <col min="11525" max="11775" width="9.140625" style="8"/>
    <col min="11776" max="11776" width="5.7109375" style="8" customWidth="1"/>
    <col min="11777" max="11777" width="58.5703125" style="8" customWidth="1"/>
    <col min="11778" max="11779" width="15.85546875" style="8" customWidth="1"/>
    <col min="11780" max="11780" width="5.28515625" style="8" customWidth="1"/>
    <col min="11781" max="12031" width="9.140625" style="8"/>
    <col min="12032" max="12032" width="5.7109375" style="8" customWidth="1"/>
    <col min="12033" max="12033" width="58.5703125" style="8" customWidth="1"/>
    <col min="12034" max="12035" width="15.85546875" style="8" customWidth="1"/>
    <col min="12036" max="12036" width="5.28515625" style="8" customWidth="1"/>
    <col min="12037" max="12287" width="9.140625" style="8"/>
    <col min="12288" max="12288" width="5.7109375" style="8" customWidth="1"/>
    <col min="12289" max="12289" width="58.5703125" style="8" customWidth="1"/>
    <col min="12290" max="12291" width="15.85546875" style="8" customWidth="1"/>
    <col min="12292" max="12292" width="5.28515625" style="8" customWidth="1"/>
    <col min="12293" max="12543" width="9.140625" style="8"/>
    <col min="12544" max="12544" width="5.7109375" style="8" customWidth="1"/>
    <col min="12545" max="12545" width="58.5703125" style="8" customWidth="1"/>
    <col min="12546" max="12547" width="15.85546875" style="8" customWidth="1"/>
    <col min="12548" max="12548" width="5.28515625" style="8" customWidth="1"/>
    <col min="12549" max="12799" width="9.140625" style="8"/>
    <col min="12800" max="12800" width="5.7109375" style="8" customWidth="1"/>
    <col min="12801" max="12801" width="58.5703125" style="8" customWidth="1"/>
    <col min="12802" max="12803" width="15.85546875" style="8" customWidth="1"/>
    <col min="12804" max="12804" width="5.28515625" style="8" customWidth="1"/>
    <col min="12805" max="13055" width="9.140625" style="8"/>
    <col min="13056" max="13056" width="5.7109375" style="8" customWidth="1"/>
    <col min="13057" max="13057" width="58.5703125" style="8" customWidth="1"/>
    <col min="13058" max="13059" width="15.85546875" style="8" customWidth="1"/>
    <col min="13060" max="13060" width="5.28515625" style="8" customWidth="1"/>
    <col min="13061" max="13311" width="9.140625" style="8"/>
    <col min="13312" max="13312" width="5.7109375" style="8" customWidth="1"/>
    <col min="13313" max="13313" width="58.5703125" style="8" customWidth="1"/>
    <col min="13314" max="13315" width="15.85546875" style="8" customWidth="1"/>
    <col min="13316" max="13316" width="5.28515625" style="8" customWidth="1"/>
    <col min="13317" max="13567" width="9.140625" style="8"/>
    <col min="13568" max="13568" width="5.7109375" style="8" customWidth="1"/>
    <col min="13569" max="13569" width="58.5703125" style="8" customWidth="1"/>
    <col min="13570" max="13571" width="15.85546875" style="8" customWidth="1"/>
    <col min="13572" max="13572" width="5.28515625" style="8" customWidth="1"/>
    <col min="13573" max="13823" width="9.140625" style="8"/>
    <col min="13824" max="13824" width="5.7109375" style="8" customWidth="1"/>
    <col min="13825" max="13825" width="58.5703125" style="8" customWidth="1"/>
    <col min="13826" max="13827" width="15.85546875" style="8" customWidth="1"/>
    <col min="13828" max="13828" width="5.28515625" style="8" customWidth="1"/>
    <col min="13829" max="14079" width="9.140625" style="8"/>
    <col min="14080" max="14080" width="5.7109375" style="8" customWidth="1"/>
    <col min="14081" max="14081" width="58.5703125" style="8" customWidth="1"/>
    <col min="14082" max="14083" width="15.85546875" style="8" customWidth="1"/>
    <col min="14084" max="14084" width="5.28515625" style="8" customWidth="1"/>
    <col min="14085" max="14335" width="9.140625" style="8"/>
    <col min="14336" max="14336" width="5.7109375" style="8" customWidth="1"/>
    <col min="14337" max="14337" width="58.5703125" style="8" customWidth="1"/>
    <col min="14338" max="14339" width="15.85546875" style="8" customWidth="1"/>
    <col min="14340" max="14340" width="5.28515625" style="8" customWidth="1"/>
    <col min="14341" max="14591" width="9.140625" style="8"/>
    <col min="14592" max="14592" width="5.7109375" style="8" customWidth="1"/>
    <col min="14593" max="14593" width="58.5703125" style="8" customWidth="1"/>
    <col min="14594" max="14595" width="15.85546875" style="8" customWidth="1"/>
    <col min="14596" max="14596" width="5.28515625" style="8" customWidth="1"/>
    <col min="14597" max="14847" width="9.140625" style="8"/>
    <col min="14848" max="14848" width="5.7109375" style="8" customWidth="1"/>
    <col min="14849" max="14849" width="58.5703125" style="8" customWidth="1"/>
    <col min="14850" max="14851" width="15.85546875" style="8" customWidth="1"/>
    <col min="14852" max="14852" width="5.28515625" style="8" customWidth="1"/>
    <col min="14853" max="15103" width="9.140625" style="8"/>
    <col min="15104" max="15104" width="5.7109375" style="8" customWidth="1"/>
    <col min="15105" max="15105" width="58.5703125" style="8" customWidth="1"/>
    <col min="15106" max="15107" width="15.85546875" style="8" customWidth="1"/>
    <col min="15108" max="15108" width="5.28515625" style="8" customWidth="1"/>
    <col min="15109" max="15359" width="9.140625" style="8"/>
    <col min="15360" max="15360" width="5.7109375" style="8" customWidth="1"/>
    <col min="15361" max="15361" width="58.5703125" style="8" customWidth="1"/>
    <col min="15362" max="15363" width="15.85546875" style="8" customWidth="1"/>
    <col min="15364" max="15364" width="5.28515625" style="8" customWidth="1"/>
    <col min="15365" max="15615" width="9.140625" style="8"/>
    <col min="15616" max="15616" width="5.7109375" style="8" customWidth="1"/>
    <col min="15617" max="15617" width="58.5703125" style="8" customWidth="1"/>
    <col min="15618" max="15619" width="15.85546875" style="8" customWidth="1"/>
    <col min="15620" max="15620" width="5.28515625" style="8" customWidth="1"/>
    <col min="15621" max="15871" width="9.140625" style="8"/>
    <col min="15872" max="15872" width="5.7109375" style="8" customWidth="1"/>
    <col min="15873" max="15873" width="58.5703125" style="8" customWidth="1"/>
    <col min="15874" max="15875" width="15.85546875" style="8" customWidth="1"/>
    <col min="15876" max="15876" width="5.28515625" style="8" customWidth="1"/>
    <col min="15877" max="16127" width="9.140625" style="8"/>
    <col min="16128" max="16128" width="5.7109375" style="8" customWidth="1"/>
    <col min="16129" max="16129" width="58.5703125" style="8" customWidth="1"/>
    <col min="16130" max="16131" width="15.85546875" style="8" customWidth="1"/>
    <col min="16132" max="16132" width="5.28515625" style="8" customWidth="1"/>
    <col min="16133" max="16384" width="9.140625" style="8"/>
  </cols>
  <sheetData>
    <row r="1" spans="1:250" s="2" customFormat="1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ht="18" x14ac:dyDescent="0.25">
      <c r="A2" s="3" t="s">
        <v>66</v>
      </c>
      <c r="B2" s="4"/>
      <c r="C2" s="5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</row>
    <row r="3" spans="1:250" s="9" customFormat="1" ht="30" x14ac:dyDescent="0.4">
      <c r="A3" s="7"/>
      <c r="B3" s="61" t="s">
        <v>77</v>
      </c>
      <c r="C3" s="10" t="s">
        <v>4</v>
      </c>
      <c r="F3" s="59" t="s">
        <v>65</v>
      </c>
    </row>
    <row r="4" spans="1:250" s="11" customFormat="1" ht="15.75" x14ac:dyDescent="0.25">
      <c r="C4" s="12" t="s">
        <v>6</v>
      </c>
      <c r="D4" s="13" t="s">
        <v>7</v>
      </c>
    </row>
    <row r="5" spans="1:250" ht="16.5" thickBot="1" x14ac:dyDescent="0.3">
      <c r="A5" s="14" t="s">
        <v>8</v>
      </c>
      <c r="B5" s="15"/>
      <c r="C5" s="16"/>
    </row>
    <row r="6" spans="1:250" ht="19.5" thickBot="1" x14ac:dyDescent="0.35">
      <c r="A6" s="15" t="s">
        <v>9</v>
      </c>
      <c r="B6" s="15"/>
      <c r="C6" s="60">
        <v>110000</v>
      </c>
      <c r="D6" s="8" t="s">
        <v>10</v>
      </c>
    </row>
    <row r="7" spans="1:250" ht="15.75" x14ac:dyDescent="0.25">
      <c r="A7" s="15"/>
      <c r="B7" s="15"/>
      <c r="C7" s="18">
        <v>0</v>
      </c>
      <c r="D7" s="8" t="s">
        <v>59</v>
      </c>
    </row>
    <row r="8" spans="1:250" ht="17.25" x14ac:dyDescent="0.35">
      <c r="A8" s="15"/>
      <c r="B8" s="15" t="s">
        <v>14</v>
      </c>
      <c r="C8" s="20">
        <v>0</v>
      </c>
      <c r="D8" s="8" t="s">
        <v>15</v>
      </c>
    </row>
    <row r="9" spans="1:250" ht="15.75" x14ac:dyDescent="0.25">
      <c r="B9" s="15" t="s">
        <v>16</v>
      </c>
      <c r="C9" s="63">
        <f>SUM(C5:C8)</f>
        <v>110000</v>
      </c>
      <c r="D9" s="8" t="s">
        <v>17</v>
      </c>
    </row>
    <row r="10" spans="1:250" ht="15.75" x14ac:dyDescent="0.25">
      <c r="A10" s="15"/>
      <c r="B10" s="15"/>
      <c r="C10" s="16"/>
    </row>
    <row r="11" spans="1:250" ht="15.75" x14ac:dyDescent="0.25">
      <c r="A11" s="14" t="s">
        <v>18</v>
      </c>
      <c r="B11" s="15"/>
      <c r="C11" s="16"/>
    </row>
    <row r="12" spans="1:250" ht="15.75" x14ac:dyDescent="0.25">
      <c r="A12" s="15"/>
      <c r="B12" s="15" t="s">
        <v>60</v>
      </c>
      <c r="C12" s="18">
        <v>21768</v>
      </c>
      <c r="D12" s="8" t="s">
        <v>20</v>
      </c>
    </row>
    <row r="13" spans="1:250" ht="15.75" x14ac:dyDescent="0.25">
      <c r="B13" s="15" t="s">
        <v>21</v>
      </c>
      <c r="C13" s="63">
        <f>C12+C9</f>
        <v>131768</v>
      </c>
      <c r="D13" s="8" t="s">
        <v>22</v>
      </c>
    </row>
    <row r="14" spans="1:250" ht="15.75" x14ac:dyDescent="0.25">
      <c r="A14" s="15"/>
      <c r="B14" s="15"/>
      <c r="C14" s="16"/>
      <c r="E14" s="8" t="s">
        <v>23</v>
      </c>
    </row>
    <row r="15" spans="1:250" ht="15.75" x14ac:dyDescent="0.25">
      <c r="A15" s="14" t="s">
        <v>24</v>
      </c>
      <c r="B15" s="15"/>
      <c r="C15" s="16"/>
    </row>
    <row r="16" spans="1:250" ht="15.75" x14ac:dyDescent="0.25">
      <c r="A16" s="15"/>
      <c r="B16" s="15" t="s">
        <v>25</v>
      </c>
      <c r="C16" s="23">
        <v>0.03</v>
      </c>
      <c r="D16" s="8" t="s">
        <v>26</v>
      </c>
    </row>
    <row r="17" spans="1:5" ht="17.25" x14ac:dyDescent="0.35">
      <c r="B17" s="15" t="s">
        <v>27</v>
      </c>
      <c r="C17" s="66">
        <f>C13/C16</f>
        <v>4392266.666666667</v>
      </c>
      <c r="D17" s="8" t="s">
        <v>28</v>
      </c>
    </row>
    <row r="18" spans="1:5" ht="15.75" x14ac:dyDescent="0.25">
      <c r="A18" s="15"/>
      <c r="B18" s="15"/>
      <c r="C18" s="16"/>
    </row>
    <row r="19" spans="1:5" ht="15.75" x14ac:dyDescent="0.25">
      <c r="A19" s="14" t="s">
        <v>29</v>
      </c>
      <c r="B19" s="15"/>
      <c r="C19" s="16"/>
    </row>
    <row r="20" spans="1:5" ht="15.75" x14ac:dyDescent="0.25">
      <c r="A20" s="15"/>
      <c r="B20" s="15" t="s">
        <v>30</v>
      </c>
      <c r="C20" s="18">
        <v>200000</v>
      </c>
      <c r="D20" s="8" t="s">
        <v>31</v>
      </c>
    </row>
    <row r="21" spans="1:5" ht="17.25" x14ac:dyDescent="0.35">
      <c r="B21" s="15" t="s">
        <v>32</v>
      </c>
      <c r="C21" s="75">
        <f>C17/C20</f>
        <v>21.961333333333336</v>
      </c>
      <c r="D21" s="8" t="s">
        <v>33</v>
      </c>
    </row>
    <row r="22" spans="1:5" ht="15.75" x14ac:dyDescent="0.25">
      <c r="A22" s="15"/>
      <c r="B22" s="15"/>
      <c r="C22" s="16"/>
      <c r="E22" s="8" t="s">
        <v>34</v>
      </c>
    </row>
    <row r="23" spans="1:5" ht="15.75" x14ac:dyDescent="0.25">
      <c r="A23" s="14" t="s">
        <v>35</v>
      </c>
      <c r="B23" s="15"/>
      <c r="C23" s="16"/>
    </row>
    <row r="24" spans="1:5" ht="15.75" x14ac:dyDescent="0.25">
      <c r="B24" s="15" t="s">
        <v>36</v>
      </c>
      <c r="C24" s="29">
        <v>0.7</v>
      </c>
      <c r="D24" s="8" t="s">
        <v>37</v>
      </c>
    </row>
    <row r="25" spans="1:5" ht="15.75" x14ac:dyDescent="0.25">
      <c r="B25" s="15"/>
      <c r="C25" s="30" t="s">
        <v>12</v>
      </c>
      <c r="E25" s="8" t="s">
        <v>38</v>
      </c>
    </row>
    <row r="26" spans="1:5" ht="17.25" x14ac:dyDescent="0.35">
      <c r="B26" s="15" t="s">
        <v>39</v>
      </c>
      <c r="C26" s="75">
        <f>C21/C24</f>
        <v>31.373333333333338</v>
      </c>
      <c r="D26" s="8" t="s">
        <v>40</v>
      </c>
    </row>
    <row r="27" spans="1:5" ht="15.75" x14ac:dyDescent="0.25">
      <c r="A27" s="15"/>
      <c r="B27" s="15"/>
      <c r="C27" s="32"/>
      <c r="E27" s="8" t="s">
        <v>41</v>
      </c>
    </row>
    <row r="28" spans="1:5" ht="15.75" x14ac:dyDescent="0.25">
      <c r="A28" s="14" t="s">
        <v>42</v>
      </c>
      <c r="B28" s="15"/>
      <c r="C28" s="16"/>
    </row>
    <row r="29" spans="1:5" ht="15.75" x14ac:dyDescent="0.25">
      <c r="A29" s="15"/>
      <c r="B29" s="15" t="s">
        <v>43</v>
      </c>
      <c r="C29" s="29">
        <v>0.75</v>
      </c>
      <c r="D29" s="8" t="s">
        <v>44</v>
      </c>
    </row>
    <row r="30" spans="1:5" ht="15.75" x14ac:dyDescent="0.25">
      <c r="A30" s="15"/>
      <c r="B30" s="15"/>
      <c r="C30" s="30"/>
      <c r="E30" s="8" t="s">
        <v>38</v>
      </c>
    </row>
    <row r="31" spans="1:5" ht="17.25" x14ac:dyDescent="0.35">
      <c r="B31" s="15" t="s">
        <v>45</v>
      </c>
      <c r="C31" s="75">
        <f>C26/C29</f>
        <v>41.83111111111112</v>
      </c>
      <c r="D31" s="8" t="s">
        <v>46</v>
      </c>
    </row>
    <row r="32" spans="1:5" ht="15.75" x14ac:dyDescent="0.25">
      <c r="A32" s="15"/>
      <c r="B32" s="15"/>
      <c r="C32" s="32"/>
    </row>
    <row r="33" spans="1:10" ht="15.75" x14ac:dyDescent="0.25">
      <c r="A33" s="14"/>
      <c r="B33" s="15" t="s">
        <v>47</v>
      </c>
      <c r="C33" s="33">
        <v>42</v>
      </c>
      <c r="D33" s="8" t="s">
        <v>48</v>
      </c>
    </row>
    <row r="34" spans="1:10" ht="17.25" x14ac:dyDescent="0.35">
      <c r="A34" s="15"/>
      <c r="B34" s="15" t="s">
        <v>49</v>
      </c>
      <c r="C34" s="73">
        <f>C31/C33</f>
        <v>0.99597883597883619</v>
      </c>
      <c r="D34" s="8" t="s">
        <v>50</v>
      </c>
    </row>
    <row r="35" spans="1:10" ht="15.75" x14ac:dyDescent="0.25">
      <c r="A35" s="15"/>
      <c r="B35" s="15"/>
      <c r="C35" s="32"/>
      <c r="E35" s="8" t="s">
        <v>51</v>
      </c>
    </row>
    <row r="36" spans="1:10" ht="16.5" thickBot="1" x14ac:dyDescent="0.3">
      <c r="A36" s="14"/>
      <c r="B36" s="15"/>
      <c r="C36" s="16"/>
    </row>
    <row r="37" spans="1:10" ht="15.75" x14ac:dyDescent="0.25">
      <c r="A37" s="36" t="s">
        <v>52</v>
      </c>
      <c r="B37" s="37"/>
      <c r="C37" s="39"/>
      <c r="D37" s="40"/>
      <c r="E37" s="40"/>
      <c r="F37" s="40"/>
      <c r="G37" s="40"/>
      <c r="H37" s="40"/>
      <c r="I37" s="40"/>
      <c r="J37" s="41"/>
    </row>
    <row r="38" spans="1:10" ht="15.75" x14ac:dyDescent="0.25">
      <c r="A38" s="42"/>
      <c r="B38" s="43" t="s">
        <v>53</v>
      </c>
      <c r="C38" s="76">
        <f>C21*6</f>
        <v>131.76800000000003</v>
      </c>
      <c r="D38" s="46" t="s">
        <v>54</v>
      </c>
      <c r="E38" s="46"/>
      <c r="F38" s="46"/>
      <c r="G38" s="46"/>
      <c r="H38" s="46"/>
      <c r="I38" s="46"/>
      <c r="J38" s="47"/>
    </row>
    <row r="39" spans="1:10" ht="15.75" x14ac:dyDescent="0.25">
      <c r="A39" s="42"/>
      <c r="B39" s="43" t="s">
        <v>55</v>
      </c>
      <c r="C39" s="76">
        <f>C21*50</f>
        <v>1098.0666666666668</v>
      </c>
      <c r="D39" s="46" t="s">
        <v>56</v>
      </c>
      <c r="E39" s="46"/>
      <c r="F39" s="46"/>
      <c r="G39" s="46"/>
      <c r="H39" s="46"/>
      <c r="I39" s="46"/>
      <c r="J39" s="47"/>
    </row>
    <row r="40" spans="1:10" ht="16.5" thickBot="1" x14ac:dyDescent="0.3">
      <c r="A40" s="48"/>
      <c r="B40" s="49" t="s">
        <v>57</v>
      </c>
      <c r="C40" s="77">
        <f>C21*100</f>
        <v>2196.1333333333337</v>
      </c>
      <c r="D40" s="52" t="s">
        <v>58</v>
      </c>
      <c r="E40" s="52"/>
      <c r="F40" s="52"/>
      <c r="G40" s="52"/>
      <c r="H40" s="52"/>
      <c r="I40" s="52"/>
      <c r="J40" s="53"/>
    </row>
    <row r="41" spans="1:10" ht="15.75" x14ac:dyDescent="0.25">
      <c r="A41" s="54"/>
      <c r="C41" s="8"/>
    </row>
    <row r="42" spans="1:10" ht="15.75" x14ac:dyDescent="0.25">
      <c r="A42" s="15"/>
      <c r="C42" s="8"/>
    </row>
    <row r="43" spans="1:10" ht="15.75" x14ac:dyDescent="0.25">
      <c r="A43" s="15"/>
      <c r="B43" s="15"/>
      <c r="C43" s="32"/>
    </row>
    <row r="44" spans="1:10" ht="15.75" x14ac:dyDescent="0.25">
      <c r="A44" s="15"/>
      <c r="B44" s="15"/>
      <c r="C44" s="55"/>
    </row>
    <row r="45" spans="1:10" ht="15.75" x14ac:dyDescent="0.25">
      <c r="A45" s="15"/>
      <c r="B45" s="15"/>
      <c r="C45" s="30"/>
    </row>
    <row r="46" spans="1:10" ht="15.75" x14ac:dyDescent="0.25">
      <c r="A46" s="15"/>
      <c r="B46" s="15"/>
      <c r="C46" s="32"/>
    </row>
    <row r="47" spans="1:10" ht="15.75" x14ac:dyDescent="0.25">
      <c r="A47" s="15"/>
      <c r="B47" s="15"/>
      <c r="C47" s="32"/>
    </row>
    <row r="48" spans="1:10" ht="15.75" x14ac:dyDescent="0.25">
      <c r="A48" s="15"/>
      <c r="B48" s="15"/>
      <c r="C48" s="32"/>
    </row>
    <row r="49" spans="1:3" ht="15.75" x14ac:dyDescent="0.25">
      <c r="A49" s="15"/>
      <c r="B49" s="15"/>
      <c r="C49" s="32"/>
    </row>
    <row r="50" spans="1:3" ht="15.75" x14ac:dyDescent="0.25">
      <c r="A50" s="15"/>
      <c r="B50" s="15"/>
      <c r="C50" s="32"/>
    </row>
    <row r="51" spans="1:3" ht="15.75" x14ac:dyDescent="0.25">
      <c r="A51" s="15"/>
      <c r="B51" s="15"/>
      <c r="C51" s="32"/>
    </row>
    <row r="52" spans="1:3" ht="15.75" x14ac:dyDescent="0.25">
      <c r="A52" s="15"/>
      <c r="B52" s="15"/>
      <c r="C52" s="32"/>
    </row>
    <row r="53" spans="1:3" ht="15.75" x14ac:dyDescent="0.25">
      <c r="A53" s="15"/>
      <c r="B53" s="15"/>
      <c r="C53" s="32"/>
    </row>
    <row r="54" spans="1:3" ht="15.75" x14ac:dyDescent="0.25">
      <c r="A54" s="15"/>
      <c r="B54" s="15"/>
      <c r="C54" s="32"/>
    </row>
    <row r="55" spans="1:3" ht="15.75" x14ac:dyDescent="0.25">
      <c r="A55" s="15"/>
      <c r="B55" s="15"/>
      <c r="C55" s="32"/>
    </row>
    <row r="56" spans="1:3" ht="15.75" x14ac:dyDescent="0.25">
      <c r="A56" s="15"/>
      <c r="B56" s="15"/>
      <c r="C56" s="32"/>
    </row>
    <row r="57" spans="1:3" ht="15.75" x14ac:dyDescent="0.25">
      <c r="A57" s="15"/>
      <c r="B57" s="15"/>
      <c r="C57" s="32"/>
    </row>
    <row r="58" spans="1:3" ht="15.75" x14ac:dyDescent="0.25">
      <c r="A58" s="15"/>
      <c r="B58" s="15"/>
      <c r="C58" s="32"/>
    </row>
    <row r="59" spans="1:3" ht="15.75" x14ac:dyDescent="0.25">
      <c r="A59" s="15"/>
      <c r="B59" s="15"/>
      <c r="C59" s="32"/>
    </row>
    <row r="60" spans="1:3" ht="15.75" x14ac:dyDescent="0.25">
      <c r="A60" s="15"/>
      <c r="B60" s="15"/>
      <c r="C60" s="32"/>
    </row>
    <row r="61" spans="1:3" ht="15.75" x14ac:dyDescent="0.25">
      <c r="A61" s="15"/>
      <c r="B61" s="15"/>
      <c r="C61" s="56"/>
    </row>
    <row r="62" spans="1:3" ht="15.75" x14ac:dyDescent="0.25">
      <c r="A62" s="15"/>
      <c r="B62" s="15"/>
      <c r="C62" s="57"/>
    </row>
    <row r="63" spans="1:3" ht="15.75" x14ac:dyDescent="0.25">
      <c r="A63" s="15"/>
    </row>
    <row r="64" spans="1:3" ht="15.75" x14ac:dyDescent="0.25">
      <c r="A64" s="15"/>
      <c r="B64" s="15"/>
      <c r="C64" s="32"/>
    </row>
    <row r="65" spans="1:3" ht="15.75" x14ac:dyDescent="0.25">
      <c r="A65" s="15"/>
      <c r="C65" s="16"/>
    </row>
    <row r="66" spans="1:3" ht="15.75" x14ac:dyDescent="0.25">
      <c r="A66" s="15"/>
      <c r="B66" s="15"/>
      <c r="C66" s="16"/>
    </row>
    <row r="67" spans="1:3" ht="15.75" x14ac:dyDescent="0.25">
      <c r="A67" s="15"/>
      <c r="B67" s="15"/>
      <c r="C67" s="16"/>
    </row>
    <row r="68" spans="1:3" ht="15.75" x14ac:dyDescent="0.25">
      <c r="A68" s="15"/>
      <c r="B68" s="15"/>
      <c r="C68" s="16"/>
    </row>
  </sheetData>
  <sheetProtection sheet="1" objects="1" scenarios="1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5"/>
  <sheetViews>
    <sheetView workbookViewId="0">
      <selection activeCell="C6" sqref="C6:C34"/>
    </sheetView>
  </sheetViews>
  <sheetFormatPr defaultRowHeight="15" x14ac:dyDescent="0.25"/>
  <cols>
    <col min="1" max="1" width="5.7109375" style="8" customWidth="1"/>
    <col min="2" max="2" width="58.5703125" style="8" customWidth="1"/>
    <col min="3" max="3" width="15.85546875" style="58" customWidth="1"/>
    <col min="4" max="4" width="5.28515625" style="8" customWidth="1"/>
    <col min="5" max="255" width="9.140625" style="8"/>
    <col min="256" max="256" width="5.7109375" style="8" customWidth="1"/>
    <col min="257" max="257" width="58.5703125" style="8" customWidth="1"/>
    <col min="258" max="259" width="15.85546875" style="8" customWidth="1"/>
    <col min="260" max="260" width="5.28515625" style="8" customWidth="1"/>
    <col min="261" max="511" width="9.140625" style="8"/>
    <col min="512" max="512" width="5.7109375" style="8" customWidth="1"/>
    <col min="513" max="513" width="58.5703125" style="8" customWidth="1"/>
    <col min="514" max="515" width="15.85546875" style="8" customWidth="1"/>
    <col min="516" max="516" width="5.28515625" style="8" customWidth="1"/>
    <col min="517" max="767" width="9.140625" style="8"/>
    <col min="768" max="768" width="5.7109375" style="8" customWidth="1"/>
    <col min="769" max="769" width="58.5703125" style="8" customWidth="1"/>
    <col min="770" max="771" width="15.85546875" style="8" customWidth="1"/>
    <col min="772" max="772" width="5.28515625" style="8" customWidth="1"/>
    <col min="773" max="1023" width="9.140625" style="8"/>
    <col min="1024" max="1024" width="5.7109375" style="8" customWidth="1"/>
    <col min="1025" max="1025" width="58.5703125" style="8" customWidth="1"/>
    <col min="1026" max="1027" width="15.85546875" style="8" customWidth="1"/>
    <col min="1028" max="1028" width="5.28515625" style="8" customWidth="1"/>
    <col min="1029" max="1279" width="9.140625" style="8"/>
    <col min="1280" max="1280" width="5.7109375" style="8" customWidth="1"/>
    <col min="1281" max="1281" width="58.5703125" style="8" customWidth="1"/>
    <col min="1282" max="1283" width="15.85546875" style="8" customWidth="1"/>
    <col min="1284" max="1284" width="5.28515625" style="8" customWidth="1"/>
    <col min="1285" max="1535" width="9.140625" style="8"/>
    <col min="1536" max="1536" width="5.7109375" style="8" customWidth="1"/>
    <col min="1537" max="1537" width="58.5703125" style="8" customWidth="1"/>
    <col min="1538" max="1539" width="15.85546875" style="8" customWidth="1"/>
    <col min="1540" max="1540" width="5.28515625" style="8" customWidth="1"/>
    <col min="1541" max="1791" width="9.140625" style="8"/>
    <col min="1792" max="1792" width="5.7109375" style="8" customWidth="1"/>
    <col min="1793" max="1793" width="58.5703125" style="8" customWidth="1"/>
    <col min="1794" max="1795" width="15.85546875" style="8" customWidth="1"/>
    <col min="1796" max="1796" width="5.28515625" style="8" customWidth="1"/>
    <col min="1797" max="2047" width="9.140625" style="8"/>
    <col min="2048" max="2048" width="5.7109375" style="8" customWidth="1"/>
    <col min="2049" max="2049" width="58.5703125" style="8" customWidth="1"/>
    <col min="2050" max="2051" width="15.85546875" style="8" customWidth="1"/>
    <col min="2052" max="2052" width="5.28515625" style="8" customWidth="1"/>
    <col min="2053" max="2303" width="9.140625" style="8"/>
    <col min="2304" max="2304" width="5.7109375" style="8" customWidth="1"/>
    <col min="2305" max="2305" width="58.5703125" style="8" customWidth="1"/>
    <col min="2306" max="2307" width="15.85546875" style="8" customWidth="1"/>
    <col min="2308" max="2308" width="5.28515625" style="8" customWidth="1"/>
    <col min="2309" max="2559" width="9.140625" style="8"/>
    <col min="2560" max="2560" width="5.7109375" style="8" customWidth="1"/>
    <col min="2561" max="2561" width="58.5703125" style="8" customWidth="1"/>
    <col min="2562" max="2563" width="15.85546875" style="8" customWidth="1"/>
    <col min="2564" max="2564" width="5.28515625" style="8" customWidth="1"/>
    <col min="2565" max="2815" width="9.140625" style="8"/>
    <col min="2816" max="2816" width="5.7109375" style="8" customWidth="1"/>
    <col min="2817" max="2817" width="58.5703125" style="8" customWidth="1"/>
    <col min="2818" max="2819" width="15.85546875" style="8" customWidth="1"/>
    <col min="2820" max="2820" width="5.28515625" style="8" customWidth="1"/>
    <col min="2821" max="3071" width="9.140625" style="8"/>
    <col min="3072" max="3072" width="5.7109375" style="8" customWidth="1"/>
    <col min="3073" max="3073" width="58.5703125" style="8" customWidth="1"/>
    <col min="3074" max="3075" width="15.85546875" style="8" customWidth="1"/>
    <col min="3076" max="3076" width="5.28515625" style="8" customWidth="1"/>
    <col min="3077" max="3327" width="9.140625" style="8"/>
    <col min="3328" max="3328" width="5.7109375" style="8" customWidth="1"/>
    <col min="3329" max="3329" width="58.5703125" style="8" customWidth="1"/>
    <col min="3330" max="3331" width="15.85546875" style="8" customWidth="1"/>
    <col min="3332" max="3332" width="5.28515625" style="8" customWidth="1"/>
    <col min="3333" max="3583" width="9.140625" style="8"/>
    <col min="3584" max="3584" width="5.7109375" style="8" customWidth="1"/>
    <col min="3585" max="3585" width="58.5703125" style="8" customWidth="1"/>
    <col min="3586" max="3587" width="15.85546875" style="8" customWidth="1"/>
    <col min="3588" max="3588" width="5.28515625" style="8" customWidth="1"/>
    <col min="3589" max="3839" width="9.140625" style="8"/>
    <col min="3840" max="3840" width="5.7109375" style="8" customWidth="1"/>
    <col min="3841" max="3841" width="58.5703125" style="8" customWidth="1"/>
    <col min="3842" max="3843" width="15.85546875" style="8" customWidth="1"/>
    <col min="3844" max="3844" width="5.28515625" style="8" customWidth="1"/>
    <col min="3845" max="4095" width="9.140625" style="8"/>
    <col min="4096" max="4096" width="5.7109375" style="8" customWidth="1"/>
    <col min="4097" max="4097" width="58.5703125" style="8" customWidth="1"/>
    <col min="4098" max="4099" width="15.85546875" style="8" customWidth="1"/>
    <col min="4100" max="4100" width="5.28515625" style="8" customWidth="1"/>
    <col min="4101" max="4351" width="9.140625" style="8"/>
    <col min="4352" max="4352" width="5.7109375" style="8" customWidth="1"/>
    <col min="4353" max="4353" width="58.5703125" style="8" customWidth="1"/>
    <col min="4354" max="4355" width="15.85546875" style="8" customWidth="1"/>
    <col min="4356" max="4356" width="5.28515625" style="8" customWidth="1"/>
    <col min="4357" max="4607" width="9.140625" style="8"/>
    <col min="4608" max="4608" width="5.7109375" style="8" customWidth="1"/>
    <col min="4609" max="4609" width="58.5703125" style="8" customWidth="1"/>
    <col min="4610" max="4611" width="15.85546875" style="8" customWidth="1"/>
    <col min="4612" max="4612" width="5.28515625" style="8" customWidth="1"/>
    <col min="4613" max="4863" width="9.140625" style="8"/>
    <col min="4864" max="4864" width="5.7109375" style="8" customWidth="1"/>
    <col min="4865" max="4865" width="58.5703125" style="8" customWidth="1"/>
    <col min="4866" max="4867" width="15.85546875" style="8" customWidth="1"/>
    <col min="4868" max="4868" width="5.28515625" style="8" customWidth="1"/>
    <col min="4869" max="5119" width="9.140625" style="8"/>
    <col min="5120" max="5120" width="5.7109375" style="8" customWidth="1"/>
    <col min="5121" max="5121" width="58.5703125" style="8" customWidth="1"/>
    <col min="5122" max="5123" width="15.85546875" style="8" customWidth="1"/>
    <col min="5124" max="5124" width="5.28515625" style="8" customWidth="1"/>
    <col min="5125" max="5375" width="9.140625" style="8"/>
    <col min="5376" max="5376" width="5.7109375" style="8" customWidth="1"/>
    <col min="5377" max="5377" width="58.5703125" style="8" customWidth="1"/>
    <col min="5378" max="5379" width="15.85546875" style="8" customWidth="1"/>
    <col min="5380" max="5380" width="5.28515625" style="8" customWidth="1"/>
    <col min="5381" max="5631" width="9.140625" style="8"/>
    <col min="5632" max="5632" width="5.7109375" style="8" customWidth="1"/>
    <col min="5633" max="5633" width="58.5703125" style="8" customWidth="1"/>
    <col min="5634" max="5635" width="15.85546875" style="8" customWidth="1"/>
    <col min="5636" max="5636" width="5.28515625" style="8" customWidth="1"/>
    <col min="5637" max="5887" width="9.140625" style="8"/>
    <col min="5888" max="5888" width="5.7109375" style="8" customWidth="1"/>
    <col min="5889" max="5889" width="58.5703125" style="8" customWidth="1"/>
    <col min="5890" max="5891" width="15.85546875" style="8" customWidth="1"/>
    <col min="5892" max="5892" width="5.28515625" style="8" customWidth="1"/>
    <col min="5893" max="6143" width="9.140625" style="8"/>
    <col min="6144" max="6144" width="5.7109375" style="8" customWidth="1"/>
    <col min="6145" max="6145" width="58.5703125" style="8" customWidth="1"/>
    <col min="6146" max="6147" width="15.85546875" style="8" customWidth="1"/>
    <col min="6148" max="6148" width="5.28515625" style="8" customWidth="1"/>
    <col min="6149" max="6399" width="9.140625" style="8"/>
    <col min="6400" max="6400" width="5.7109375" style="8" customWidth="1"/>
    <col min="6401" max="6401" width="58.5703125" style="8" customWidth="1"/>
    <col min="6402" max="6403" width="15.85546875" style="8" customWidth="1"/>
    <col min="6404" max="6404" width="5.28515625" style="8" customWidth="1"/>
    <col min="6405" max="6655" width="9.140625" style="8"/>
    <col min="6656" max="6656" width="5.7109375" style="8" customWidth="1"/>
    <col min="6657" max="6657" width="58.5703125" style="8" customWidth="1"/>
    <col min="6658" max="6659" width="15.85546875" style="8" customWidth="1"/>
    <col min="6660" max="6660" width="5.28515625" style="8" customWidth="1"/>
    <col min="6661" max="6911" width="9.140625" style="8"/>
    <col min="6912" max="6912" width="5.7109375" style="8" customWidth="1"/>
    <col min="6913" max="6913" width="58.5703125" style="8" customWidth="1"/>
    <col min="6914" max="6915" width="15.85546875" style="8" customWidth="1"/>
    <col min="6916" max="6916" width="5.28515625" style="8" customWidth="1"/>
    <col min="6917" max="7167" width="9.140625" style="8"/>
    <col min="7168" max="7168" width="5.7109375" style="8" customWidth="1"/>
    <col min="7169" max="7169" width="58.5703125" style="8" customWidth="1"/>
    <col min="7170" max="7171" width="15.85546875" style="8" customWidth="1"/>
    <col min="7172" max="7172" width="5.28515625" style="8" customWidth="1"/>
    <col min="7173" max="7423" width="9.140625" style="8"/>
    <col min="7424" max="7424" width="5.7109375" style="8" customWidth="1"/>
    <col min="7425" max="7425" width="58.5703125" style="8" customWidth="1"/>
    <col min="7426" max="7427" width="15.85546875" style="8" customWidth="1"/>
    <col min="7428" max="7428" width="5.28515625" style="8" customWidth="1"/>
    <col min="7429" max="7679" width="9.140625" style="8"/>
    <col min="7680" max="7680" width="5.7109375" style="8" customWidth="1"/>
    <col min="7681" max="7681" width="58.5703125" style="8" customWidth="1"/>
    <col min="7682" max="7683" width="15.85546875" style="8" customWidth="1"/>
    <col min="7684" max="7684" width="5.28515625" style="8" customWidth="1"/>
    <col min="7685" max="7935" width="9.140625" style="8"/>
    <col min="7936" max="7936" width="5.7109375" style="8" customWidth="1"/>
    <col min="7937" max="7937" width="58.5703125" style="8" customWidth="1"/>
    <col min="7938" max="7939" width="15.85546875" style="8" customWidth="1"/>
    <col min="7940" max="7940" width="5.28515625" style="8" customWidth="1"/>
    <col min="7941" max="8191" width="9.140625" style="8"/>
    <col min="8192" max="8192" width="5.7109375" style="8" customWidth="1"/>
    <col min="8193" max="8193" width="58.5703125" style="8" customWidth="1"/>
    <col min="8194" max="8195" width="15.85546875" style="8" customWidth="1"/>
    <col min="8196" max="8196" width="5.28515625" style="8" customWidth="1"/>
    <col min="8197" max="8447" width="9.140625" style="8"/>
    <col min="8448" max="8448" width="5.7109375" style="8" customWidth="1"/>
    <col min="8449" max="8449" width="58.5703125" style="8" customWidth="1"/>
    <col min="8450" max="8451" width="15.85546875" style="8" customWidth="1"/>
    <col min="8452" max="8452" width="5.28515625" style="8" customWidth="1"/>
    <col min="8453" max="8703" width="9.140625" style="8"/>
    <col min="8704" max="8704" width="5.7109375" style="8" customWidth="1"/>
    <col min="8705" max="8705" width="58.5703125" style="8" customWidth="1"/>
    <col min="8706" max="8707" width="15.85546875" style="8" customWidth="1"/>
    <col min="8708" max="8708" width="5.28515625" style="8" customWidth="1"/>
    <col min="8709" max="8959" width="9.140625" style="8"/>
    <col min="8960" max="8960" width="5.7109375" style="8" customWidth="1"/>
    <col min="8961" max="8961" width="58.5703125" style="8" customWidth="1"/>
    <col min="8962" max="8963" width="15.85546875" style="8" customWidth="1"/>
    <col min="8964" max="8964" width="5.28515625" style="8" customWidth="1"/>
    <col min="8965" max="9215" width="9.140625" style="8"/>
    <col min="9216" max="9216" width="5.7109375" style="8" customWidth="1"/>
    <col min="9217" max="9217" width="58.5703125" style="8" customWidth="1"/>
    <col min="9218" max="9219" width="15.85546875" style="8" customWidth="1"/>
    <col min="9220" max="9220" width="5.28515625" style="8" customWidth="1"/>
    <col min="9221" max="9471" width="9.140625" style="8"/>
    <col min="9472" max="9472" width="5.7109375" style="8" customWidth="1"/>
    <col min="9473" max="9473" width="58.5703125" style="8" customWidth="1"/>
    <col min="9474" max="9475" width="15.85546875" style="8" customWidth="1"/>
    <col min="9476" max="9476" width="5.28515625" style="8" customWidth="1"/>
    <col min="9477" max="9727" width="9.140625" style="8"/>
    <col min="9728" max="9728" width="5.7109375" style="8" customWidth="1"/>
    <col min="9729" max="9729" width="58.5703125" style="8" customWidth="1"/>
    <col min="9730" max="9731" width="15.85546875" style="8" customWidth="1"/>
    <col min="9732" max="9732" width="5.28515625" style="8" customWidth="1"/>
    <col min="9733" max="9983" width="9.140625" style="8"/>
    <col min="9984" max="9984" width="5.7109375" style="8" customWidth="1"/>
    <col min="9985" max="9985" width="58.5703125" style="8" customWidth="1"/>
    <col min="9986" max="9987" width="15.85546875" style="8" customWidth="1"/>
    <col min="9988" max="9988" width="5.28515625" style="8" customWidth="1"/>
    <col min="9989" max="10239" width="9.140625" style="8"/>
    <col min="10240" max="10240" width="5.7109375" style="8" customWidth="1"/>
    <col min="10241" max="10241" width="58.5703125" style="8" customWidth="1"/>
    <col min="10242" max="10243" width="15.85546875" style="8" customWidth="1"/>
    <col min="10244" max="10244" width="5.28515625" style="8" customWidth="1"/>
    <col min="10245" max="10495" width="9.140625" style="8"/>
    <col min="10496" max="10496" width="5.7109375" style="8" customWidth="1"/>
    <col min="10497" max="10497" width="58.5703125" style="8" customWidth="1"/>
    <col min="10498" max="10499" width="15.85546875" style="8" customWidth="1"/>
    <col min="10500" max="10500" width="5.28515625" style="8" customWidth="1"/>
    <col min="10501" max="10751" width="9.140625" style="8"/>
    <col min="10752" max="10752" width="5.7109375" style="8" customWidth="1"/>
    <col min="10753" max="10753" width="58.5703125" style="8" customWidth="1"/>
    <col min="10754" max="10755" width="15.85546875" style="8" customWidth="1"/>
    <col min="10756" max="10756" width="5.28515625" style="8" customWidth="1"/>
    <col min="10757" max="11007" width="9.140625" style="8"/>
    <col min="11008" max="11008" width="5.7109375" style="8" customWidth="1"/>
    <col min="11009" max="11009" width="58.5703125" style="8" customWidth="1"/>
    <col min="11010" max="11011" width="15.85546875" style="8" customWidth="1"/>
    <col min="11012" max="11012" width="5.28515625" style="8" customWidth="1"/>
    <col min="11013" max="11263" width="9.140625" style="8"/>
    <col min="11264" max="11264" width="5.7109375" style="8" customWidth="1"/>
    <col min="11265" max="11265" width="58.5703125" style="8" customWidth="1"/>
    <col min="11266" max="11267" width="15.85546875" style="8" customWidth="1"/>
    <col min="11268" max="11268" width="5.28515625" style="8" customWidth="1"/>
    <col min="11269" max="11519" width="9.140625" style="8"/>
    <col min="11520" max="11520" width="5.7109375" style="8" customWidth="1"/>
    <col min="11521" max="11521" width="58.5703125" style="8" customWidth="1"/>
    <col min="11522" max="11523" width="15.85546875" style="8" customWidth="1"/>
    <col min="11524" max="11524" width="5.28515625" style="8" customWidth="1"/>
    <col min="11525" max="11775" width="9.140625" style="8"/>
    <col min="11776" max="11776" width="5.7109375" style="8" customWidth="1"/>
    <col min="11777" max="11777" width="58.5703125" style="8" customWidth="1"/>
    <col min="11778" max="11779" width="15.85546875" style="8" customWidth="1"/>
    <col min="11780" max="11780" width="5.28515625" style="8" customWidth="1"/>
    <col min="11781" max="12031" width="9.140625" style="8"/>
    <col min="12032" max="12032" width="5.7109375" style="8" customWidth="1"/>
    <col min="12033" max="12033" width="58.5703125" style="8" customWidth="1"/>
    <col min="12034" max="12035" width="15.85546875" style="8" customWidth="1"/>
    <col min="12036" max="12036" width="5.28515625" style="8" customWidth="1"/>
    <col min="12037" max="12287" width="9.140625" style="8"/>
    <col min="12288" max="12288" width="5.7109375" style="8" customWidth="1"/>
    <col min="12289" max="12289" width="58.5703125" style="8" customWidth="1"/>
    <col min="12290" max="12291" width="15.85546875" style="8" customWidth="1"/>
    <col min="12292" max="12292" width="5.28515625" style="8" customWidth="1"/>
    <col min="12293" max="12543" width="9.140625" style="8"/>
    <col min="12544" max="12544" width="5.7109375" style="8" customWidth="1"/>
    <col min="12545" max="12545" width="58.5703125" style="8" customWidth="1"/>
    <col min="12546" max="12547" width="15.85546875" style="8" customWidth="1"/>
    <col min="12548" max="12548" width="5.28515625" style="8" customWidth="1"/>
    <col min="12549" max="12799" width="9.140625" style="8"/>
    <col min="12800" max="12800" width="5.7109375" style="8" customWidth="1"/>
    <col min="12801" max="12801" width="58.5703125" style="8" customWidth="1"/>
    <col min="12802" max="12803" width="15.85546875" style="8" customWidth="1"/>
    <col min="12804" max="12804" width="5.28515625" style="8" customWidth="1"/>
    <col min="12805" max="13055" width="9.140625" style="8"/>
    <col min="13056" max="13056" width="5.7109375" style="8" customWidth="1"/>
    <col min="13057" max="13057" width="58.5703125" style="8" customWidth="1"/>
    <col min="13058" max="13059" width="15.85546875" style="8" customWidth="1"/>
    <col min="13060" max="13060" width="5.28515625" style="8" customWidth="1"/>
    <col min="13061" max="13311" width="9.140625" style="8"/>
    <col min="13312" max="13312" width="5.7109375" style="8" customWidth="1"/>
    <col min="13313" max="13313" width="58.5703125" style="8" customWidth="1"/>
    <col min="13314" max="13315" width="15.85546875" style="8" customWidth="1"/>
    <col min="13316" max="13316" width="5.28515625" style="8" customWidth="1"/>
    <col min="13317" max="13567" width="9.140625" style="8"/>
    <col min="13568" max="13568" width="5.7109375" style="8" customWidth="1"/>
    <col min="13569" max="13569" width="58.5703125" style="8" customWidth="1"/>
    <col min="13570" max="13571" width="15.85546875" style="8" customWidth="1"/>
    <col min="13572" max="13572" width="5.28515625" style="8" customWidth="1"/>
    <col min="13573" max="13823" width="9.140625" style="8"/>
    <col min="13824" max="13824" width="5.7109375" style="8" customWidth="1"/>
    <col min="13825" max="13825" width="58.5703125" style="8" customWidth="1"/>
    <col min="13826" max="13827" width="15.85546875" style="8" customWidth="1"/>
    <col min="13828" max="13828" width="5.28515625" style="8" customWidth="1"/>
    <col min="13829" max="14079" width="9.140625" style="8"/>
    <col min="14080" max="14080" width="5.7109375" style="8" customWidth="1"/>
    <col min="14081" max="14081" width="58.5703125" style="8" customWidth="1"/>
    <col min="14082" max="14083" width="15.85546875" style="8" customWidth="1"/>
    <col min="14084" max="14084" width="5.28515625" style="8" customWidth="1"/>
    <col min="14085" max="14335" width="9.140625" style="8"/>
    <col min="14336" max="14336" width="5.7109375" style="8" customWidth="1"/>
    <col min="14337" max="14337" width="58.5703125" style="8" customWidth="1"/>
    <col min="14338" max="14339" width="15.85546875" style="8" customWidth="1"/>
    <col min="14340" max="14340" width="5.28515625" style="8" customWidth="1"/>
    <col min="14341" max="14591" width="9.140625" style="8"/>
    <col min="14592" max="14592" width="5.7109375" style="8" customWidth="1"/>
    <col min="14593" max="14593" width="58.5703125" style="8" customWidth="1"/>
    <col min="14594" max="14595" width="15.85546875" style="8" customWidth="1"/>
    <col min="14596" max="14596" width="5.28515625" style="8" customWidth="1"/>
    <col min="14597" max="14847" width="9.140625" style="8"/>
    <col min="14848" max="14848" width="5.7109375" style="8" customWidth="1"/>
    <col min="14849" max="14849" width="58.5703125" style="8" customWidth="1"/>
    <col min="14850" max="14851" width="15.85546875" style="8" customWidth="1"/>
    <col min="14852" max="14852" width="5.28515625" style="8" customWidth="1"/>
    <col min="14853" max="15103" width="9.140625" style="8"/>
    <col min="15104" max="15104" width="5.7109375" style="8" customWidth="1"/>
    <col min="15105" max="15105" width="58.5703125" style="8" customWidth="1"/>
    <col min="15106" max="15107" width="15.85546875" style="8" customWidth="1"/>
    <col min="15108" max="15108" width="5.28515625" style="8" customWidth="1"/>
    <col min="15109" max="15359" width="9.140625" style="8"/>
    <col min="15360" max="15360" width="5.7109375" style="8" customWidth="1"/>
    <col min="15361" max="15361" width="58.5703125" style="8" customWidth="1"/>
    <col min="15362" max="15363" width="15.85546875" style="8" customWidth="1"/>
    <col min="15364" max="15364" width="5.28515625" style="8" customWidth="1"/>
    <col min="15365" max="15615" width="9.140625" style="8"/>
    <col min="15616" max="15616" width="5.7109375" style="8" customWidth="1"/>
    <col min="15617" max="15617" width="58.5703125" style="8" customWidth="1"/>
    <col min="15618" max="15619" width="15.85546875" style="8" customWidth="1"/>
    <col min="15620" max="15620" width="5.28515625" style="8" customWidth="1"/>
    <col min="15621" max="15871" width="9.140625" style="8"/>
    <col min="15872" max="15872" width="5.7109375" style="8" customWidth="1"/>
    <col min="15873" max="15873" width="58.5703125" style="8" customWidth="1"/>
    <col min="15874" max="15875" width="15.85546875" style="8" customWidth="1"/>
    <col min="15876" max="15876" width="5.28515625" style="8" customWidth="1"/>
    <col min="15877" max="16127" width="9.140625" style="8"/>
    <col min="16128" max="16128" width="5.7109375" style="8" customWidth="1"/>
    <col min="16129" max="16129" width="58.5703125" style="8" customWidth="1"/>
    <col min="16130" max="16131" width="15.85546875" style="8" customWidth="1"/>
    <col min="16132" max="16132" width="5.28515625" style="8" customWidth="1"/>
    <col min="16133" max="16384" width="9.140625" style="8"/>
  </cols>
  <sheetData>
    <row r="1" spans="1:250" s="2" customFormat="1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ht="18" x14ac:dyDescent="0.25">
      <c r="A2" s="3" t="s">
        <v>1</v>
      </c>
      <c r="B2" s="4"/>
      <c r="C2" s="5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</row>
    <row r="3" spans="1:250" s="9" customFormat="1" ht="30" x14ac:dyDescent="0.4">
      <c r="A3" s="7"/>
      <c r="C3" s="10" t="s">
        <v>4</v>
      </c>
      <c r="F3" s="59" t="s">
        <v>64</v>
      </c>
    </row>
    <row r="4" spans="1:250" s="11" customFormat="1" ht="15.75" x14ac:dyDescent="0.25">
      <c r="C4" s="12" t="s">
        <v>6</v>
      </c>
      <c r="D4" s="13" t="s">
        <v>7</v>
      </c>
    </row>
    <row r="5" spans="1:250" ht="15.75" x14ac:dyDescent="0.25">
      <c r="A5" s="14" t="s">
        <v>8</v>
      </c>
      <c r="B5" s="15"/>
      <c r="C5" s="16"/>
    </row>
    <row r="6" spans="1:250" ht="15.75" x14ac:dyDescent="0.25">
      <c r="A6" s="15" t="s">
        <v>9</v>
      </c>
      <c r="B6" s="15"/>
      <c r="C6" s="62">
        <f>Annual!C6/12</f>
        <v>9166.6666666666661</v>
      </c>
      <c r="D6" s="8" t="s">
        <v>10</v>
      </c>
    </row>
    <row r="7" spans="1:250" ht="15.75" x14ac:dyDescent="0.25">
      <c r="A7" s="15"/>
      <c r="B7" s="15"/>
      <c r="C7" s="62">
        <f>Annual!C7/12</f>
        <v>0</v>
      </c>
      <c r="D7" s="8" t="s">
        <v>59</v>
      </c>
    </row>
    <row r="8" spans="1:250" ht="15.75" x14ac:dyDescent="0.25">
      <c r="A8" s="15"/>
      <c r="B8" s="15" t="s">
        <v>14</v>
      </c>
      <c r="C8" s="62">
        <f>Annual!C8/12</f>
        <v>0</v>
      </c>
      <c r="D8" s="8" t="s">
        <v>15</v>
      </c>
    </row>
    <row r="9" spans="1:250" ht="15.75" x14ac:dyDescent="0.25">
      <c r="B9" s="15" t="s">
        <v>16</v>
      </c>
      <c r="C9" s="63">
        <f>SUM(C5:C8)</f>
        <v>9166.6666666666661</v>
      </c>
      <c r="D9" s="8" t="s">
        <v>17</v>
      </c>
    </row>
    <row r="10" spans="1:250" ht="15.75" x14ac:dyDescent="0.25">
      <c r="A10" s="15"/>
      <c r="B10" s="15"/>
      <c r="C10" s="64"/>
    </row>
    <row r="11" spans="1:250" ht="15.75" x14ac:dyDescent="0.25">
      <c r="A11" s="14" t="s">
        <v>18</v>
      </c>
      <c r="B11" s="15"/>
      <c r="C11" s="64"/>
    </row>
    <row r="12" spans="1:250" ht="15.75" x14ac:dyDescent="0.25">
      <c r="A12" s="15"/>
      <c r="B12" s="15" t="s">
        <v>60</v>
      </c>
      <c r="C12" s="62">
        <f>Annual!C12/12</f>
        <v>1814</v>
      </c>
      <c r="D12" s="8" t="s">
        <v>20</v>
      </c>
    </row>
    <row r="13" spans="1:250" ht="15.75" x14ac:dyDescent="0.25">
      <c r="B13" s="15" t="s">
        <v>21</v>
      </c>
      <c r="C13" s="63">
        <f>C12+C9</f>
        <v>10980.666666666666</v>
      </c>
      <c r="D13" s="8" t="s">
        <v>22</v>
      </c>
    </row>
    <row r="14" spans="1:250" ht="15.75" x14ac:dyDescent="0.25">
      <c r="A14" s="15"/>
      <c r="B14" s="15"/>
      <c r="C14" s="64"/>
      <c r="E14" s="8" t="s">
        <v>23</v>
      </c>
    </row>
    <row r="15" spans="1:250" ht="15.75" x14ac:dyDescent="0.25">
      <c r="A15" s="14" t="s">
        <v>24</v>
      </c>
      <c r="B15" s="15"/>
      <c r="C15" s="64"/>
    </row>
    <row r="16" spans="1:250" ht="15.75" x14ac:dyDescent="0.25">
      <c r="A16" s="15"/>
      <c r="B16" s="15" t="s">
        <v>25</v>
      </c>
      <c r="C16" s="65">
        <f>Annual!C16</f>
        <v>0.03</v>
      </c>
      <c r="D16" s="8" t="s">
        <v>26</v>
      </c>
    </row>
    <row r="17" spans="1:5" ht="17.25" x14ac:dyDescent="0.35">
      <c r="B17" s="15" t="s">
        <v>27</v>
      </c>
      <c r="C17" s="66">
        <f>C13/C16</f>
        <v>366022.22222222219</v>
      </c>
      <c r="D17" s="8" t="s">
        <v>28</v>
      </c>
    </row>
    <row r="18" spans="1:5" ht="15.75" x14ac:dyDescent="0.25">
      <c r="A18" s="15"/>
      <c r="B18" s="15"/>
      <c r="C18" s="64"/>
    </row>
    <row r="19" spans="1:5" ht="15.75" x14ac:dyDescent="0.25">
      <c r="A19" s="14" t="s">
        <v>29</v>
      </c>
      <c r="B19" s="15"/>
      <c r="C19" s="64"/>
    </row>
    <row r="20" spans="1:5" ht="15.75" x14ac:dyDescent="0.25">
      <c r="A20" s="15"/>
      <c r="B20" s="15" t="s">
        <v>30</v>
      </c>
      <c r="C20" s="62">
        <f>Annual!C20</f>
        <v>200000</v>
      </c>
      <c r="D20" s="8" t="s">
        <v>31</v>
      </c>
    </row>
    <row r="21" spans="1:5" ht="17.25" x14ac:dyDescent="0.35">
      <c r="B21" s="15" t="s">
        <v>32</v>
      </c>
      <c r="C21" s="70">
        <f>C17/C20</f>
        <v>1.830111111111111</v>
      </c>
      <c r="D21" s="8" t="s">
        <v>33</v>
      </c>
    </row>
    <row r="22" spans="1:5" ht="15.75" x14ac:dyDescent="0.25">
      <c r="A22" s="15"/>
      <c r="B22" s="15"/>
      <c r="C22" s="64"/>
      <c r="E22" s="8" t="s">
        <v>34</v>
      </c>
    </row>
    <row r="23" spans="1:5" ht="15.75" x14ac:dyDescent="0.25">
      <c r="A23" s="14" t="s">
        <v>35</v>
      </c>
      <c r="B23" s="15"/>
      <c r="C23" s="64"/>
    </row>
    <row r="24" spans="1:5" ht="15.75" x14ac:dyDescent="0.25">
      <c r="B24" s="15" t="s">
        <v>36</v>
      </c>
      <c r="C24" s="68">
        <f>Annual!C24</f>
        <v>0.7</v>
      </c>
      <c r="D24" s="8" t="s">
        <v>37</v>
      </c>
    </row>
    <row r="25" spans="1:5" ht="15.75" x14ac:dyDescent="0.25">
      <c r="B25" s="15"/>
      <c r="C25" s="69" t="s">
        <v>12</v>
      </c>
      <c r="E25" s="8" t="s">
        <v>38</v>
      </c>
    </row>
    <row r="26" spans="1:5" ht="17.25" x14ac:dyDescent="0.35">
      <c r="B26" s="15" t="s">
        <v>39</v>
      </c>
      <c r="C26" s="70">
        <f>C21/C24</f>
        <v>2.6144444444444446</v>
      </c>
      <c r="D26" s="8" t="s">
        <v>40</v>
      </c>
    </row>
    <row r="27" spans="1:5" ht="15.75" x14ac:dyDescent="0.25">
      <c r="A27" s="15"/>
      <c r="B27" s="15"/>
      <c r="C27" s="71"/>
      <c r="E27" s="8" t="s">
        <v>67</v>
      </c>
    </row>
    <row r="28" spans="1:5" ht="15.75" x14ac:dyDescent="0.25">
      <c r="A28" s="14" t="s">
        <v>42</v>
      </c>
      <c r="B28" s="15"/>
      <c r="C28" s="64"/>
    </row>
    <row r="29" spans="1:5" ht="15.75" x14ac:dyDescent="0.25">
      <c r="A29" s="15"/>
      <c r="B29" s="15" t="s">
        <v>43</v>
      </c>
      <c r="C29" s="68">
        <f>Annual!C29</f>
        <v>0.75</v>
      </c>
      <c r="D29" s="8" t="s">
        <v>44</v>
      </c>
    </row>
    <row r="30" spans="1:5" ht="15.75" x14ac:dyDescent="0.25">
      <c r="A30" s="15"/>
      <c r="B30" s="15"/>
      <c r="C30" s="69"/>
      <c r="E30" s="8" t="s">
        <v>38</v>
      </c>
    </row>
    <row r="31" spans="1:5" ht="17.25" x14ac:dyDescent="0.35">
      <c r="B31" s="15" t="s">
        <v>45</v>
      </c>
      <c r="C31" s="70">
        <f>C26/C29</f>
        <v>3.4859259259259261</v>
      </c>
      <c r="D31" s="8" t="s">
        <v>68</v>
      </c>
    </row>
    <row r="32" spans="1:5" ht="15.75" x14ac:dyDescent="0.25">
      <c r="A32" s="15"/>
      <c r="B32" s="15"/>
      <c r="C32" s="71"/>
    </row>
    <row r="33" spans="1:5" ht="15.75" x14ac:dyDescent="0.25">
      <c r="A33" s="14"/>
      <c r="B33" s="15" t="s">
        <v>69</v>
      </c>
      <c r="C33" s="74">
        <f>Annual!C33/12</f>
        <v>3.5</v>
      </c>
      <c r="D33" s="8" t="s">
        <v>12</v>
      </c>
    </row>
    <row r="34" spans="1:5" ht="17.25" x14ac:dyDescent="0.35">
      <c r="A34" s="15"/>
      <c r="B34" s="15" t="s">
        <v>49</v>
      </c>
      <c r="C34" s="73">
        <f>C31/C33</f>
        <v>0.99597883597883607</v>
      </c>
      <c r="D34" s="8" t="s">
        <v>50</v>
      </c>
    </row>
    <row r="35" spans="1:5" ht="15.75" x14ac:dyDescent="0.25">
      <c r="A35" s="15"/>
      <c r="B35" s="15"/>
      <c r="C35" s="32"/>
      <c r="E35" s="8" t="s">
        <v>51</v>
      </c>
    </row>
    <row r="36" spans="1:5" ht="15.75" x14ac:dyDescent="0.25">
      <c r="A36" s="15"/>
      <c r="B36" s="15"/>
      <c r="C36" s="32"/>
    </row>
    <row r="37" spans="1:5" ht="15.75" x14ac:dyDescent="0.25">
      <c r="A37" s="14"/>
      <c r="B37" s="15"/>
      <c r="C37" s="16"/>
    </row>
    <row r="38" spans="1:5" ht="15.75" x14ac:dyDescent="0.25">
      <c r="A38" s="54"/>
      <c r="C38" s="8"/>
    </row>
    <row r="39" spans="1:5" ht="15.75" x14ac:dyDescent="0.25">
      <c r="A39" s="15"/>
      <c r="C39" s="8"/>
    </row>
    <row r="40" spans="1:5" ht="15.75" x14ac:dyDescent="0.25">
      <c r="A40" s="15"/>
      <c r="B40" s="15"/>
      <c r="C40" s="32"/>
    </row>
    <row r="41" spans="1:5" ht="15.75" x14ac:dyDescent="0.25">
      <c r="A41" s="15"/>
      <c r="B41" s="15"/>
      <c r="C41" s="55"/>
    </row>
    <row r="42" spans="1:5" ht="15.75" x14ac:dyDescent="0.25">
      <c r="A42" s="15"/>
      <c r="B42" s="15"/>
      <c r="C42" s="30"/>
    </row>
    <row r="43" spans="1:5" ht="15.75" x14ac:dyDescent="0.25">
      <c r="A43" s="15"/>
      <c r="B43" s="15"/>
      <c r="C43" s="32"/>
    </row>
    <row r="44" spans="1:5" ht="15.75" x14ac:dyDescent="0.25">
      <c r="A44" s="15"/>
      <c r="B44" s="15"/>
      <c r="C44" s="32"/>
    </row>
    <row r="45" spans="1:5" ht="15.75" x14ac:dyDescent="0.25">
      <c r="A45" s="15"/>
      <c r="B45" s="15"/>
      <c r="C45" s="32"/>
    </row>
    <row r="46" spans="1:5" ht="15.75" x14ac:dyDescent="0.25">
      <c r="A46" s="15"/>
      <c r="B46" s="15"/>
      <c r="C46" s="32"/>
    </row>
    <row r="47" spans="1:5" ht="15.75" x14ac:dyDescent="0.25">
      <c r="A47" s="15"/>
      <c r="B47" s="15"/>
      <c r="C47" s="32"/>
    </row>
    <row r="48" spans="1:5" ht="15.75" x14ac:dyDescent="0.25">
      <c r="A48" s="15"/>
      <c r="B48" s="15"/>
      <c r="C48" s="32"/>
    </row>
    <row r="49" spans="1:3" ht="15.75" x14ac:dyDescent="0.25">
      <c r="A49" s="15"/>
      <c r="B49" s="15"/>
      <c r="C49" s="32"/>
    </row>
    <row r="50" spans="1:3" ht="15.75" x14ac:dyDescent="0.25">
      <c r="A50" s="15"/>
      <c r="B50" s="15"/>
      <c r="C50" s="32"/>
    </row>
    <row r="51" spans="1:3" ht="15.75" x14ac:dyDescent="0.25">
      <c r="A51" s="15"/>
      <c r="B51" s="15"/>
      <c r="C51" s="32"/>
    </row>
    <row r="52" spans="1:3" ht="15.75" x14ac:dyDescent="0.25">
      <c r="A52" s="15"/>
      <c r="B52" s="15"/>
      <c r="C52" s="32"/>
    </row>
    <row r="53" spans="1:3" ht="15.75" x14ac:dyDescent="0.25">
      <c r="A53" s="15"/>
      <c r="B53" s="15"/>
      <c r="C53" s="32"/>
    </row>
    <row r="54" spans="1:3" ht="15.75" x14ac:dyDescent="0.25">
      <c r="A54" s="15"/>
      <c r="B54" s="15"/>
      <c r="C54" s="32"/>
    </row>
    <row r="55" spans="1:3" ht="15.75" x14ac:dyDescent="0.25">
      <c r="A55" s="15"/>
      <c r="B55" s="15"/>
      <c r="C55" s="32"/>
    </row>
    <row r="56" spans="1:3" ht="15.75" x14ac:dyDescent="0.25">
      <c r="A56" s="15"/>
      <c r="B56" s="15"/>
      <c r="C56" s="32"/>
    </row>
    <row r="57" spans="1:3" ht="15.75" x14ac:dyDescent="0.25">
      <c r="A57" s="15"/>
      <c r="B57" s="15"/>
      <c r="C57" s="32"/>
    </row>
    <row r="58" spans="1:3" ht="15.75" x14ac:dyDescent="0.25">
      <c r="A58" s="15"/>
      <c r="B58" s="15"/>
      <c r="C58" s="56"/>
    </row>
    <row r="59" spans="1:3" ht="15.75" x14ac:dyDescent="0.25">
      <c r="A59" s="15"/>
      <c r="B59" s="15"/>
      <c r="C59" s="57"/>
    </row>
    <row r="60" spans="1:3" ht="15.75" x14ac:dyDescent="0.25">
      <c r="A60" s="15"/>
    </row>
    <row r="61" spans="1:3" ht="15.75" x14ac:dyDescent="0.25">
      <c r="A61" s="15"/>
      <c r="B61" s="15"/>
      <c r="C61" s="32"/>
    </row>
    <row r="62" spans="1:3" ht="15.75" x14ac:dyDescent="0.25">
      <c r="A62" s="15"/>
      <c r="C62" s="16"/>
    </row>
    <row r="63" spans="1:3" ht="15.75" x14ac:dyDescent="0.25">
      <c r="A63" s="15"/>
      <c r="B63" s="15"/>
      <c r="C63" s="16"/>
    </row>
    <row r="64" spans="1:3" ht="15.75" x14ac:dyDescent="0.25">
      <c r="A64" s="15"/>
      <c r="B64" s="15"/>
      <c r="C64" s="16"/>
    </row>
    <row r="65" spans="1:3" ht="15.75" x14ac:dyDescent="0.25">
      <c r="A65" s="15"/>
      <c r="B65" s="15"/>
      <c r="C65" s="16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4"/>
  <sheetViews>
    <sheetView workbookViewId="0">
      <selection activeCell="C12" sqref="C12"/>
    </sheetView>
  </sheetViews>
  <sheetFormatPr defaultRowHeight="15" x14ac:dyDescent="0.25"/>
  <cols>
    <col min="1" max="1" width="5.7109375" style="8" customWidth="1"/>
    <col min="2" max="2" width="58.5703125" style="8" customWidth="1"/>
    <col min="3" max="3" width="15.85546875" style="58" customWidth="1"/>
    <col min="4" max="4" width="5.28515625" style="8" customWidth="1"/>
    <col min="5" max="255" width="9.140625" style="8"/>
    <col min="256" max="256" width="5.7109375" style="8" customWidth="1"/>
    <col min="257" max="257" width="58.5703125" style="8" customWidth="1"/>
    <col min="258" max="259" width="15.85546875" style="8" customWidth="1"/>
    <col min="260" max="260" width="5.28515625" style="8" customWidth="1"/>
    <col min="261" max="511" width="9.140625" style="8"/>
    <col min="512" max="512" width="5.7109375" style="8" customWidth="1"/>
    <col min="513" max="513" width="58.5703125" style="8" customWidth="1"/>
    <col min="514" max="515" width="15.85546875" style="8" customWidth="1"/>
    <col min="516" max="516" width="5.28515625" style="8" customWidth="1"/>
    <col min="517" max="767" width="9.140625" style="8"/>
    <col min="768" max="768" width="5.7109375" style="8" customWidth="1"/>
    <col min="769" max="769" width="58.5703125" style="8" customWidth="1"/>
    <col min="770" max="771" width="15.85546875" style="8" customWidth="1"/>
    <col min="772" max="772" width="5.28515625" style="8" customWidth="1"/>
    <col min="773" max="1023" width="9.140625" style="8"/>
    <col min="1024" max="1024" width="5.7109375" style="8" customWidth="1"/>
    <col min="1025" max="1025" width="58.5703125" style="8" customWidth="1"/>
    <col min="1026" max="1027" width="15.85546875" style="8" customWidth="1"/>
    <col min="1028" max="1028" width="5.28515625" style="8" customWidth="1"/>
    <col min="1029" max="1279" width="9.140625" style="8"/>
    <col min="1280" max="1280" width="5.7109375" style="8" customWidth="1"/>
    <col min="1281" max="1281" width="58.5703125" style="8" customWidth="1"/>
    <col min="1282" max="1283" width="15.85546875" style="8" customWidth="1"/>
    <col min="1284" max="1284" width="5.28515625" style="8" customWidth="1"/>
    <col min="1285" max="1535" width="9.140625" style="8"/>
    <col min="1536" max="1536" width="5.7109375" style="8" customWidth="1"/>
    <col min="1537" max="1537" width="58.5703125" style="8" customWidth="1"/>
    <col min="1538" max="1539" width="15.85546875" style="8" customWidth="1"/>
    <col min="1540" max="1540" width="5.28515625" style="8" customWidth="1"/>
    <col min="1541" max="1791" width="9.140625" style="8"/>
    <col min="1792" max="1792" width="5.7109375" style="8" customWidth="1"/>
    <col min="1793" max="1793" width="58.5703125" style="8" customWidth="1"/>
    <col min="1794" max="1795" width="15.85546875" style="8" customWidth="1"/>
    <col min="1796" max="1796" width="5.28515625" style="8" customWidth="1"/>
    <col min="1797" max="2047" width="9.140625" style="8"/>
    <col min="2048" max="2048" width="5.7109375" style="8" customWidth="1"/>
    <col min="2049" max="2049" width="58.5703125" style="8" customWidth="1"/>
    <col min="2050" max="2051" width="15.85546875" style="8" customWidth="1"/>
    <col min="2052" max="2052" width="5.28515625" style="8" customWidth="1"/>
    <col min="2053" max="2303" width="9.140625" style="8"/>
    <col min="2304" max="2304" width="5.7109375" style="8" customWidth="1"/>
    <col min="2305" max="2305" width="58.5703125" style="8" customWidth="1"/>
    <col min="2306" max="2307" width="15.85546875" style="8" customWidth="1"/>
    <col min="2308" max="2308" width="5.28515625" style="8" customWidth="1"/>
    <col min="2309" max="2559" width="9.140625" style="8"/>
    <col min="2560" max="2560" width="5.7109375" style="8" customWidth="1"/>
    <col min="2561" max="2561" width="58.5703125" style="8" customWidth="1"/>
    <col min="2562" max="2563" width="15.85546875" style="8" customWidth="1"/>
    <col min="2564" max="2564" width="5.28515625" style="8" customWidth="1"/>
    <col min="2565" max="2815" width="9.140625" style="8"/>
    <col min="2816" max="2816" width="5.7109375" style="8" customWidth="1"/>
    <col min="2817" max="2817" width="58.5703125" style="8" customWidth="1"/>
    <col min="2818" max="2819" width="15.85546875" style="8" customWidth="1"/>
    <col min="2820" max="2820" width="5.28515625" style="8" customWidth="1"/>
    <col min="2821" max="3071" width="9.140625" style="8"/>
    <col min="3072" max="3072" width="5.7109375" style="8" customWidth="1"/>
    <col min="3073" max="3073" width="58.5703125" style="8" customWidth="1"/>
    <col min="3074" max="3075" width="15.85546875" style="8" customWidth="1"/>
    <col min="3076" max="3076" width="5.28515625" style="8" customWidth="1"/>
    <col min="3077" max="3327" width="9.140625" style="8"/>
    <col min="3328" max="3328" width="5.7109375" style="8" customWidth="1"/>
    <col min="3329" max="3329" width="58.5703125" style="8" customWidth="1"/>
    <col min="3330" max="3331" width="15.85546875" style="8" customWidth="1"/>
    <col min="3332" max="3332" width="5.28515625" style="8" customWidth="1"/>
    <col min="3333" max="3583" width="9.140625" style="8"/>
    <col min="3584" max="3584" width="5.7109375" style="8" customWidth="1"/>
    <col min="3585" max="3585" width="58.5703125" style="8" customWidth="1"/>
    <col min="3586" max="3587" width="15.85546875" style="8" customWidth="1"/>
    <col min="3588" max="3588" width="5.28515625" style="8" customWidth="1"/>
    <col min="3589" max="3839" width="9.140625" style="8"/>
    <col min="3840" max="3840" width="5.7109375" style="8" customWidth="1"/>
    <col min="3841" max="3841" width="58.5703125" style="8" customWidth="1"/>
    <col min="3842" max="3843" width="15.85546875" style="8" customWidth="1"/>
    <col min="3844" max="3844" width="5.28515625" style="8" customWidth="1"/>
    <col min="3845" max="4095" width="9.140625" style="8"/>
    <col min="4096" max="4096" width="5.7109375" style="8" customWidth="1"/>
    <col min="4097" max="4097" width="58.5703125" style="8" customWidth="1"/>
    <col min="4098" max="4099" width="15.85546875" style="8" customWidth="1"/>
    <col min="4100" max="4100" width="5.28515625" style="8" customWidth="1"/>
    <col min="4101" max="4351" width="9.140625" style="8"/>
    <col min="4352" max="4352" width="5.7109375" style="8" customWidth="1"/>
    <col min="4353" max="4353" width="58.5703125" style="8" customWidth="1"/>
    <col min="4354" max="4355" width="15.85546875" style="8" customWidth="1"/>
    <col min="4356" max="4356" width="5.28515625" style="8" customWidth="1"/>
    <col min="4357" max="4607" width="9.140625" style="8"/>
    <col min="4608" max="4608" width="5.7109375" style="8" customWidth="1"/>
    <col min="4609" max="4609" width="58.5703125" style="8" customWidth="1"/>
    <col min="4610" max="4611" width="15.85546875" style="8" customWidth="1"/>
    <col min="4612" max="4612" width="5.28515625" style="8" customWidth="1"/>
    <col min="4613" max="4863" width="9.140625" style="8"/>
    <col min="4864" max="4864" width="5.7109375" style="8" customWidth="1"/>
    <col min="4865" max="4865" width="58.5703125" style="8" customWidth="1"/>
    <col min="4866" max="4867" width="15.85546875" style="8" customWidth="1"/>
    <col min="4868" max="4868" width="5.28515625" style="8" customWidth="1"/>
    <col min="4869" max="5119" width="9.140625" style="8"/>
    <col min="5120" max="5120" width="5.7109375" style="8" customWidth="1"/>
    <col min="5121" max="5121" width="58.5703125" style="8" customWidth="1"/>
    <col min="5122" max="5123" width="15.85546875" style="8" customWidth="1"/>
    <col min="5124" max="5124" width="5.28515625" style="8" customWidth="1"/>
    <col min="5125" max="5375" width="9.140625" style="8"/>
    <col min="5376" max="5376" width="5.7109375" style="8" customWidth="1"/>
    <col min="5377" max="5377" width="58.5703125" style="8" customWidth="1"/>
    <col min="5378" max="5379" width="15.85546875" style="8" customWidth="1"/>
    <col min="5380" max="5380" width="5.28515625" style="8" customWidth="1"/>
    <col min="5381" max="5631" width="9.140625" style="8"/>
    <col min="5632" max="5632" width="5.7109375" style="8" customWidth="1"/>
    <col min="5633" max="5633" width="58.5703125" style="8" customWidth="1"/>
    <col min="5634" max="5635" width="15.85546875" style="8" customWidth="1"/>
    <col min="5636" max="5636" width="5.28515625" style="8" customWidth="1"/>
    <col min="5637" max="5887" width="9.140625" style="8"/>
    <col min="5888" max="5888" width="5.7109375" style="8" customWidth="1"/>
    <col min="5889" max="5889" width="58.5703125" style="8" customWidth="1"/>
    <col min="5890" max="5891" width="15.85546875" style="8" customWidth="1"/>
    <col min="5892" max="5892" width="5.28515625" style="8" customWidth="1"/>
    <col min="5893" max="6143" width="9.140625" style="8"/>
    <col min="6144" max="6144" width="5.7109375" style="8" customWidth="1"/>
    <col min="6145" max="6145" width="58.5703125" style="8" customWidth="1"/>
    <col min="6146" max="6147" width="15.85546875" style="8" customWidth="1"/>
    <col min="6148" max="6148" width="5.28515625" style="8" customWidth="1"/>
    <col min="6149" max="6399" width="9.140625" style="8"/>
    <col min="6400" max="6400" width="5.7109375" style="8" customWidth="1"/>
    <col min="6401" max="6401" width="58.5703125" style="8" customWidth="1"/>
    <col min="6402" max="6403" width="15.85546875" style="8" customWidth="1"/>
    <col min="6404" max="6404" width="5.28515625" style="8" customWidth="1"/>
    <col min="6405" max="6655" width="9.140625" style="8"/>
    <col min="6656" max="6656" width="5.7109375" style="8" customWidth="1"/>
    <col min="6657" max="6657" width="58.5703125" style="8" customWidth="1"/>
    <col min="6658" max="6659" width="15.85546875" style="8" customWidth="1"/>
    <col min="6660" max="6660" width="5.28515625" style="8" customWidth="1"/>
    <col min="6661" max="6911" width="9.140625" style="8"/>
    <col min="6912" max="6912" width="5.7109375" style="8" customWidth="1"/>
    <col min="6913" max="6913" width="58.5703125" style="8" customWidth="1"/>
    <col min="6914" max="6915" width="15.85546875" style="8" customWidth="1"/>
    <col min="6916" max="6916" width="5.28515625" style="8" customWidth="1"/>
    <col min="6917" max="7167" width="9.140625" style="8"/>
    <col min="7168" max="7168" width="5.7109375" style="8" customWidth="1"/>
    <col min="7169" max="7169" width="58.5703125" style="8" customWidth="1"/>
    <col min="7170" max="7171" width="15.85546875" style="8" customWidth="1"/>
    <col min="7172" max="7172" width="5.28515625" style="8" customWidth="1"/>
    <col min="7173" max="7423" width="9.140625" style="8"/>
    <col min="7424" max="7424" width="5.7109375" style="8" customWidth="1"/>
    <col min="7425" max="7425" width="58.5703125" style="8" customWidth="1"/>
    <col min="7426" max="7427" width="15.85546875" style="8" customWidth="1"/>
    <col min="7428" max="7428" width="5.28515625" style="8" customWidth="1"/>
    <col min="7429" max="7679" width="9.140625" style="8"/>
    <col min="7680" max="7680" width="5.7109375" style="8" customWidth="1"/>
    <col min="7681" max="7681" width="58.5703125" style="8" customWidth="1"/>
    <col min="7682" max="7683" width="15.85546875" style="8" customWidth="1"/>
    <col min="7684" max="7684" width="5.28515625" style="8" customWidth="1"/>
    <col min="7685" max="7935" width="9.140625" style="8"/>
    <col min="7936" max="7936" width="5.7109375" style="8" customWidth="1"/>
    <col min="7937" max="7937" width="58.5703125" style="8" customWidth="1"/>
    <col min="7938" max="7939" width="15.85546875" style="8" customWidth="1"/>
    <col min="7940" max="7940" width="5.28515625" style="8" customWidth="1"/>
    <col min="7941" max="8191" width="9.140625" style="8"/>
    <col min="8192" max="8192" width="5.7109375" style="8" customWidth="1"/>
    <col min="8193" max="8193" width="58.5703125" style="8" customWidth="1"/>
    <col min="8194" max="8195" width="15.85546875" style="8" customWidth="1"/>
    <col min="8196" max="8196" width="5.28515625" style="8" customWidth="1"/>
    <col min="8197" max="8447" width="9.140625" style="8"/>
    <col min="8448" max="8448" width="5.7109375" style="8" customWidth="1"/>
    <col min="8449" max="8449" width="58.5703125" style="8" customWidth="1"/>
    <col min="8450" max="8451" width="15.85546875" style="8" customWidth="1"/>
    <col min="8452" max="8452" width="5.28515625" style="8" customWidth="1"/>
    <col min="8453" max="8703" width="9.140625" style="8"/>
    <col min="8704" max="8704" width="5.7109375" style="8" customWidth="1"/>
    <col min="8705" max="8705" width="58.5703125" style="8" customWidth="1"/>
    <col min="8706" max="8707" width="15.85546875" style="8" customWidth="1"/>
    <col min="8708" max="8708" width="5.28515625" style="8" customWidth="1"/>
    <col min="8709" max="8959" width="9.140625" style="8"/>
    <col min="8960" max="8960" width="5.7109375" style="8" customWidth="1"/>
    <col min="8961" max="8961" width="58.5703125" style="8" customWidth="1"/>
    <col min="8962" max="8963" width="15.85546875" style="8" customWidth="1"/>
    <col min="8964" max="8964" width="5.28515625" style="8" customWidth="1"/>
    <col min="8965" max="9215" width="9.140625" style="8"/>
    <col min="9216" max="9216" width="5.7109375" style="8" customWidth="1"/>
    <col min="9217" max="9217" width="58.5703125" style="8" customWidth="1"/>
    <col min="9218" max="9219" width="15.85546875" style="8" customWidth="1"/>
    <col min="9220" max="9220" width="5.28515625" style="8" customWidth="1"/>
    <col min="9221" max="9471" width="9.140625" style="8"/>
    <col min="9472" max="9472" width="5.7109375" style="8" customWidth="1"/>
    <col min="9473" max="9473" width="58.5703125" style="8" customWidth="1"/>
    <col min="9474" max="9475" width="15.85546875" style="8" customWidth="1"/>
    <col min="9476" max="9476" width="5.28515625" style="8" customWidth="1"/>
    <col min="9477" max="9727" width="9.140625" style="8"/>
    <col min="9728" max="9728" width="5.7109375" style="8" customWidth="1"/>
    <col min="9729" max="9729" width="58.5703125" style="8" customWidth="1"/>
    <col min="9730" max="9731" width="15.85546875" style="8" customWidth="1"/>
    <col min="9732" max="9732" width="5.28515625" style="8" customWidth="1"/>
    <col min="9733" max="9983" width="9.140625" style="8"/>
    <col min="9984" max="9984" width="5.7109375" style="8" customWidth="1"/>
    <col min="9985" max="9985" width="58.5703125" style="8" customWidth="1"/>
    <col min="9986" max="9987" width="15.85546875" style="8" customWidth="1"/>
    <col min="9988" max="9988" width="5.28515625" style="8" customWidth="1"/>
    <col min="9989" max="10239" width="9.140625" style="8"/>
    <col min="10240" max="10240" width="5.7109375" style="8" customWidth="1"/>
    <col min="10241" max="10241" width="58.5703125" style="8" customWidth="1"/>
    <col min="10242" max="10243" width="15.85546875" style="8" customWidth="1"/>
    <col min="10244" max="10244" width="5.28515625" style="8" customWidth="1"/>
    <col min="10245" max="10495" width="9.140625" style="8"/>
    <col min="10496" max="10496" width="5.7109375" style="8" customWidth="1"/>
    <col min="10497" max="10497" width="58.5703125" style="8" customWidth="1"/>
    <col min="10498" max="10499" width="15.85546875" style="8" customWidth="1"/>
    <col min="10500" max="10500" width="5.28515625" style="8" customWidth="1"/>
    <col min="10501" max="10751" width="9.140625" style="8"/>
    <col min="10752" max="10752" width="5.7109375" style="8" customWidth="1"/>
    <col min="10753" max="10753" width="58.5703125" style="8" customWidth="1"/>
    <col min="10754" max="10755" width="15.85546875" style="8" customWidth="1"/>
    <col min="10756" max="10756" width="5.28515625" style="8" customWidth="1"/>
    <col min="10757" max="11007" width="9.140625" style="8"/>
    <col min="11008" max="11008" width="5.7109375" style="8" customWidth="1"/>
    <col min="11009" max="11009" width="58.5703125" style="8" customWidth="1"/>
    <col min="11010" max="11011" width="15.85546875" style="8" customWidth="1"/>
    <col min="11012" max="11012" width="5.28515625" style="8" customWidth="1"/>
    <col min="11013" max="11263" width="9.140625" style="8"/>
    <col min="11264" max="11264" width="5.7109375" style="8" customWidth="1"/>
    <col min="11265" max="11265" width="58.5703125" style="8" customWidth="1"/>
    <col min="11266" max="11267" width="15.85546875" style="8" customWidth="1"/>
    <col min="11268" max="11268" width="5.28515625" style="8" customWidth="1"/>
    <col min="11269" max="11519" width="9.140625" style="8"/>
    <col min="11520" max="11520" width="5.7109375" style="8" customWidth="1"/>
    <col min="11521" max="11521" width="58.5703125" style="8" customWidth="1"/>
    <col min="11522" max="11523" width="15.85546875" style="8" customWidth="1"/>
    <col min="11524" max="11524" width="5.28515625" style="8" customWidth="1"/>
    <col min="11525" max="11775" width="9.140625" style="8"/>
    <col min="11776" max="11776" width="5.7109375" style="8" customWidth="1"/>
    <col min="11777" max="11777" width="58.5703125" style="8" customWidth="1"/>
    <col min="11778" max="11779" width="15.85546875" style="8" customWidth="1"/>
    <col min="11780" max="11780" width="5.28515625" style="8" customWidth="1"/>
    <col min="11781" max="12031" width="9.140625" style="8"/>
    <col min="12032" max="12032" width="5.7109375" style="8" customWidth="1"/>
    <col min="12033" max="12033" width="58.5703125" style="8" customWidth="1"/>
    <col min="12034" max="12035" width="15.85546875" style="8" customWidth="1"/>
    <col min="12036" max="12036" width="5.28515625" style="8" customWidth="1"/>
    <col min="12037" max="12287" width="9.140625" style="8"/>
    <col min="12288" max="12288" width="5.7109375" style="8" customWidth="1"/>
    <col min="12289" max="12289" width="58.5703125" style="8" customWidth="1"/>
    <col min="12290" max="12291" width="15.85546875" style="8" customWidth="1"/>
    <col min="12292" max="12292" width="5.28515625" style="8" customWidth="1"/>
    <col min="12293" max="12543" width="9.140625" style="8"/>
    <col min="12544" max="12544" width="5.7109375" style="8" customWidth="1"/>
    <col min="12545" max="12545" width="58.5703125" style="8" customWidth="1"/>
    <col min="12546" max="12547" width="15.85546875" style="8" customWidth="1"/>
    <col min="12548" max="12548" width="5.28515625" style="8" customWidth="1"/>
    <col min="12549" max="12799" width="9.140625" style="8"/>
    <col min="12800" max="12800" width="5.7109375" style="8" customWidth="1"/>
    <col min="12801" max="12801" width="58.5703125" style="8" customWidth="1"/>
    <col min="12802" max="12803" width="15.85546875" style="8" customWidth="1"/>
    <col min="12804" max="12804" width="5.28515625" style="8" customWidth="1"/>
    <col min="12805" max="13055" width="9.140625" style="8"/>
    <col min="13056" max="13056" width="5.7109375" style="8" customWidth="1"/>
    <col min="13057" max="13057" width="58.5703125" style="8" customWidth="1"/>
    <col min="13058" max="13059" width="15.85546875" style="8" customWidth="1"/>
    <col min="13060" max="13060" width="5.28515625" style="8" customWidth="1"/>
    <col min="13061" max="13311" width="9.140625" style="8"/>
    <col min="13312" max="13312" width="5.7109375" style="8" customWidth="1"/>
    <col min="13313" max="13313" width="58.5703125" style="8" customWidth="1"/>
    <col min="13314" max="13315" width="15.85546875" style="8" customWidth="1"/>
    <col min="13316" max="13316" width="5.28515625" style="8" customWidth="1"/>
    <col min="13317" max="13567" width="9.140625" style="8"/>
    <col min="13568" max="13568" width="5.7109375" style="8" customWidth="1"/>
    <col min="13569" max="13569" width="58.5703125" style="8" customWidth="1"/>
    <col min="13570" max="13571" width="15.85546875" style="8" customWidth="1"/>
    <col min="13572" max="13572" width="5.28515625" style="8" customWidth="1"/>
    <col min="13573" max="13823" width="9.140625" style="8"/>
    <col min="13824" max="13824" width="5.7109375" style="8" customWidth="1"/>
    <col min="13825" max="13825" width="58.5703125" style="8" customWidth="1"/>
    <col min="13826" max="13827" width="15.85546875" style="8" customWidth="1"/>
    <col min="13828" max="13828" width="5.28515625" style="8" customWidth="1"/>
    <col min="13829" max="14079" width="9.140625" style="8"/>
    <col min="14080" max="14080" width="5.7109375" style="8" customWidth="1"/>
    <col min="14081" max="14081" width="58.5703125" style="8" customWidth="1"/>
    <col min="14082" max="14083" width="15.85546875" style="8" customWidth="1"/>
    <col min="14084" max="14084" width="5.28515625" style="8" customWidth="1"/>
    <col min="14085" max="14335" width="9.140625" style="8"/>
    <col min="14336" max="14336" width="5.7109375" style="8" customWidth="1"/>
    <col min="14337" max="14337" width="58.5703125" style="8" customWidth="1"/>
    <col min="14338" max="14339" width="15.85546875" style="8" customWidth="1"/>
    <col min="14340" max="14340" width="5.28515625" style="8" customWidth="1"/>
    <col min="14341" max="14591" width="9.140625" style="8"/>
    <col min="14592" max="14592" width="5.7109375" style="8" customWidth="1"/>
    <col min="14593" max="14593" width="58.5703125" style="8" customWidth="1"/>
    <col min="14594" max="14595" width="15.85546875" style="8" customWidth="1"/>
    <col min="14596" max="14596" width="5.28515625" style="8" customWidth="1"/>
    <col min="14597" max="14847" width="9.140625" style="8"/>
    <col min="14848" max="14848" width="5.7109375" style="8" customWidth="1"/>
    <col min="14849" max="14849" width="58.5703125" style="8" customWidth="1"/>
    <col min="14850" max="14851" width="15.85546875" style="8" customWidth="1"/>
    <col min="14852" max="14852" width="5.28515625" style="8" customWidth="1"/>
    <col min="14853" max="15103" width="9.140625" style="8"/>
    <col min="15104" max="15104" width="5.7109375" style="8" customWidth="1"/>
    <col min="15105" max="15105" width="58.5703125" style="8" customWidth="1"/>
    <col min="15106" max="15107" width="15.85546875" style="8" customWidth="1"/>
    <col min="15108" max="15108" width="5.28515625" style="8" customWidth="1"/>
    <col min="15109" max="15359" width="9.140625" style="8"/>
    <col min="15360" max="15360" width="5.7109375" style="8" customWidth="1"/>
    <col min="15361" max="15361" width="58.5703125" style="8" customWidth="1"/>
    <col min="15362" max="15363" width="15.85546875" style="8" customWidth="1"/>
    <col min="15364" max="15364" width="5.28515625" style="8" customWidth="1"/>
    <col min="15365" max="15615" width="9.140625" style="8"/>
    <col min="15616" max="15616" width="5.7109375" style="8" customWidth="1"/>
    <col min="15617" max="15617" width="58.5703125" style="8" customWidth="1"/>
    <col min="15618" max="15619" width="15.85546875" style="8" customWidth="1"/>
    <col min="15620" max="15620" width="5.28515625" style="8" customWidth="1"/>
    <col min="15621" max="15871" width="9.140625" style="8"/>
    <col min="15872" max="15872" width="5.7109375" style="8" customWidth="1"/>
    <col min="15873" max="15873" width="58.5703125" style="8" customWidth="1"/>
    <col min="15874" max="15875" width="15.85546875" style="8" customWidth="1"/>
    <col min="15876" max="15876" width="5.28515625" style="8" customWidth="1"/>
    <col min="15877" max="16127" width="9.140625" style="8"/>
    <col min="16128" max="16128" width="5.7109375" style="8" customWidth="1"/>
    <col min="16129" max="16129" width="58.5703125" style="8" customWidth="1"/>
    <col min="16130" max="16131" width="15.85546875" style="8" customWidth="1"/>
    <col min="16132" max="16132" width="5.28515625" style="8" customWidth="1"/>
    <col min="16133" max="16384" width="9.140625" style="8"/>
  </cols>
  <sheetData>
    <row r="1" spans="1:250" s="2" customFormat="1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ht="18" x14ac:dyDescent="0.25">
      <c r="A2" s="3" t="s">
        <v>1</v>
      </c>
      <c r="B2" s="4"/>
      <c r="C2" s="5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</row>
    <row r="3" spans="1:250" s="9" customFormat="1" ht="30" x14ac:dyDescent="0.4">
      <c r="A3" s="7"/>
      <c r="C3" s="10" t="s">
        <v>4</v>
      </c>
      <c r="F3" s="59" t="s">
        <v>61</v>
      </c>
    </row>
    <row r="4" spans="1:250" s="11" customFormat="1" ht="15.75" x14ac:dyDescent="0.25">
      <c r="C4" s="12" t="s">
        <v>6</v>
      </c>
      <c r="D4" s="13" t="s">
        <v>7</v>
      </c>
    </row>
    <row r="5" spans="1:250" ht="15.75" x14ac:dyDescent="0.25">
      <c r="A5" s="14" t="s">
        <v>8</v>
      </c>
      <c r="B5" s="15"/>
      <c r="C5" s="16"/>
    </row>
    <row r="6" spans="1:250" ht="15.75" x14ac:dyDescent="0.25">
      <c r="A6" s="15" t="s">
        <v>9</v>
      </c>
      <c r="B6" s="15"/>
      <c r="C6" s="62">
        <f>Annual!C6/52</f>
        <v>2115.3846153846152</v>
      </c>
      <c r="D6" s="8" t="s">
        <v>10</v>
      </c>
    </row>
    <row r="7" spans="1:250" ht="15.75" x14ac:dyDescent="0.25">
      <c r="A7" s="15"/>
      <c r="B7" s="15"/>
      <c r="C7" s="62">
        <f>Annual!C7/52</f>
        <v>0</v>
      </c>
      <c r="D7" s="8" t="s">
        <v>59</v>
      </c>
    </row>
    <row r="8" spans="1:250" ht="15.75" x14ac:dyDescent="0.25">
      <c r="A8" s="15"/>
      <c r="B8" s="15" t="s">
        <v>14</v>
      </c>
      <c r="C8" s="62">
        <f>Annual!C8/52</f>
        <v>0</v>
      </c>
      <c r="D8" s="8" t="s">
        <v>15</v>
      </c>
    </row>
    <row r="9" spans="1:250" ht="15.75" x14ac:dyDescent="0.25">
      <c r="B9" s="15" t="s">
        <v>16</v>
      </c>
      <c r="C9" s="63">
        <f>SUM(C5:C8)</f>
        <v>2115.3846153846152</v>
      </c>
      <c r="D9" s="8" t="s">
        <v>17</v>
      </c>
    </row>
    <row r="10" spans="1:250" ht="15.75" x14ac:dyDescent="0.25">
      <c r="A10" s="15"/>
      <c r="B10" s="15"/>
      <c r="C10" s="64"/>
    </row>
    <row r="11" spans="1:250" ht="15.75" x14ac:dyDescent="0.25">
      <c r="A11" s="14" t="s">
        <v>18</v>
      </c>
      <c r="B11" s="15"/>
      <c r="C11" s="64"/>
    </row>
    <row r="12" spans="1:250" ht="15.75" x14ac:dyDescent="0.25">
      <c r="A12" s="15"/>
      <c r="B12" s="15" t="s">
        <v>60</v>
      </c>
      <c r="C12" s="62">
        <f>Annual!C12/52</f>
        <v>418.61538461538464</v>
      </c>
      <c r="D12" s="8" t="s">
        <v>70</v>
      </c>
    </row>
    <row r="13" spans="1:250" ht="15.75" x14ac:dyDescent="0.25">
      <c r="B13" s="15" t="s">
        <v>21</v>
      </c>
      <c r="C13" s="63">
        <f>C12+C9</f>
        <v>2534</v>
      </c>
      <c r="D13" s="8" t="s">
        <v>71</v>
      </c>
    </row>
    <row r="14" spans="1:250" ht="15.75" x14ac:dyDescent="0.25">
      <c r="A14" s="15"/>
      <c r="B14" s="15"/>
      <c r="C14" s="64"/>
      <c r="E14" s="8" t="s">
        <v>72</v>
      </c>
    </row>
    <row r="15" spans="1:250" ht="15.75" x14ac:dyDescent="0.25">
      <c r="A15" s="14" t="s">
        <v>24</v>
      </c>
      <c r="B15" s="15"/>
      <c r="C15" s="64"/>
    </row>
    <row r="16" spans="1:250" ht="15.75" x14ac:dyDescent="0.25">
      <c r="A16" s="15"/>
      <c r="B16" s="15" t="s">
        <v>25</v>
      </c>
      <c r="C16" s="65">
        <f>Annual!C16</f>
        <v>0.03</v>
      </c>
      <c r="D16" s="8" t="s">
        <v>26</v>
      </c>
    </row>
    <row r="17" spans="1:5" ht="17.25" x14ac:dyDescent="0.35">
      <c r="B17" s="15" t="s">
        <v>27</v>
      </c>
      <c r="C17" s="66">
        <f>C13/C16</f>
        <v>84466.666666666672</v>
      </c>
      <c r="D17" s="8" t="s">
        <v>28</v>
      </c>
    </row>
    <row r="18" spans="1:5" ht="15.75" x14ac:dyDescent="0.25">
      <c r="A18" s="15"/>
      <c r="B18" s="15"/>
      <c r="C18" s="64"/>
    </row>
    <row r="19" spans="1:5" ht="15.75" x14ac:dyDescent="0.25">
      <c r="A19" s="14" t="s">
        <v>29</v>
      </c>
      <c r="B19" s="15"/>
      <c r="C19" s="64"/>
    </row>
    <row r="20" spans="1:5" ht="15.75" x14ac:dyDescent="0.25">
      <c r="A20" s="15"/>
      <c r="B20" s="15" t="s">
        <v>30</v>
      </c>
      <c r="C20" s="62">
        <f>Annual!C20</f>
        <v>200000</v>
      </c>
      <c r="D20" s="8" t="s">
        <v>31</v>
      </c>
    </row>
    <row r="21" spans="1:5" ht="17.25" x14ac:dyDescent="0.35">
      <c r="B21" s="15" t="s">
        <v>32</v>
      </c>
      <c r="C21" s="67">
        <f>Annual!C21/Annual!C33</f>
        <v>0.52288888888888896</v>
      </c>
      <c r="D21" s="8" t="s">
        <v>62</v>
      </c>
    </row>
    <row r="22" spans="1:5" ht="15.75" x14ac:dyDescent="0.25">
      <c r="A22" s="15"/>
      <c r="B22" s="15"/>
      <c r="C22" s="64"/>
      <c r="E22" s="8" t="s">
        <v>63</v>
      </c>
    </row>
    <row r="23" spans="1:5" ht="15.75" x14ac:dyDescent="0.25">
      <c r="A23" s="14" t="s">
        <v>35</v>
      </c>
      <c r="B23" s="15"/>
      <c r="C23" s="64"/>
    </row>
    <row r="24" spans="1:5" ht="15.75" x14ac:dyDescent="0.25">
      <c r="B24" s="15" t="s">
        <v>36</v>
      </c>
      <c r="C24" s="68">
        <f>Annual!C24</f>
        <v>0.7</v>
      </c>
      <c r="D24" s="8" t="s">
        <v>37</v>
      </c>
    </row>
    <row r="25" spans="1:5" ht="15.75" x14ac:dyDescent="0.25">
      <c r="B25" s="15"/>
      <c r="C25" s="69" t="s">
        <v>12</v>
      </c>
      <c r="E25" s="8" t="s">
        <v>38</v>
      </c>
    </row>
    <row r="26" spans="1:5" ht="17.25" x14ac:dyDescent="0.35">
      <c r="B26" s="15" t="s">
        <v>39</v>
      </c>
      <c r="C26" s="70">
        <f>C21/C24</f>
        <v>0.74698412698412708</v>
      </c>
      <c r="D26" s="8" t="s">
        <v>40</v>
      </c>
    </row>
    <row r="27" spans="1:5" ht="15.75" x14ac:dyDescent="0.25">
      <c r="A27" s="15"/>
      <c r="B27" s="15"/>
      <c r="C27" s="71"/>
      <c r="E27" s="8" t="s">
        <v>41</v>
      </c>
    </row>
    <row r="28" spans="1:5" ht="15.75" x14ac:dyDescent="0.25">
      <c r="A28" s="14" t="s">
        <v>42</v>
      </c>
      <c r="B28" s="15"/>
      <c r="C28" s="64"/>
    </row>
    <row r="29" spans="1:5" ht="15.75" x14ac:dyDescent="0.25">
      <c r="A29" s="15"/>
      <c r="B29" s="15" t="s">
        <v>43</v>
      </c>
      <c r="C29" s="68">
        <f>Annual!C29</f>
        <v>0.75</v>
      </c>
      <c r="D29" s="8" t="s">
        <v>44</v>
      </c>
    </row>
    <row r="30" spans="1:5" ht="15.75" x14ac:dyDescent="0.25">
      <c r="A30" s="15"/>
      <c r="B30" s="15"/>
      <c r="C30" s="69"/>
      <c r="E30" s="8" t="s">
        <v>38</v>
      </c>
    </row>
    <row r="31" spans="1:5" ht="17.25" x14ac:dyDescent="0.35">
      <c r="B31" s="15" t="s">
        <v>45</v>
      </c>
      <c r="C31" s="70">
        <f>C26/C29</f>
        <v>0.99597883597883607</v>
      </c>
      <c r="D31" s="8" t="s">
        <v>76</v>
      </c>
    </row>
    <row r="32" spans="1:5" ht="15.75" x14ac:dyDescent="0.25">
      <c r="A32" s="15"/>
      <c r="B32" s="15"/>
      <c r="C32" s="71"/>
    </row>
    <row r="33" spans="1:5" ht="15.75" x14ac:dyDescent="0.25">
      <c r="A33" s="14"/>
      <c r="B33" s="15" t="s">
        <v>73</v>
      </c>
      <c r="C33" s="72">
        <f>(Annual!C33/52)*5</f>
        <v>4.0384615384615383</v>
      </c>
      <c r="D33" s="8" t="s">
        <v>12</v>
      </c>
    </row>
    <row r="34" spans="1:5" ht="17.25" x14ac:dyDescent="0.35">
      <c r="A34" s="15"/>
      <c r="B34" s="15" t="s">
        <v>75</v>
      </c>
      <c r="C34" s="73">
        <f>C31/C33</f>
        <v>0.24662333081380702</v>
      </c>
      <c r="D34" s="8" t="s">
        <v>74</v>
      </c>
    </row>
    <row r="35" spans="1:5" ht="15.75" x14ac:dyDescent="0.25">
      <c r="A35" s="15"/>
      <c r="B35" s="15"/>
      <c r="C35" s="71"/>
      <c r="E35" s="8" t="s">
        <v>51</v>
      </c>
    </row>
    <row r="36" spans="1:5" ht="15.75" x14ac:dyDescent="0.25">
      <c r="A36" s="15"/>
      <c r="B36" s="15"/>
      <c r="C36" s="32"/>
    </row>
    <row r="37" spans="1:5" ht="15.75" x14ac:dyDescent="0.25">
      <c r="A37" s="14"/>
      <c r="B37" s="15"/>
      <c r="C37" s="16"/>
    </row>
    <row r="38" spans="1:5" ht="15.75" x14ac:dyDescent="0.25">
      <c r="A38" s="15"/>
      <c r="C38" s="8"/>
    </row>
    <row r="39" spans="1:5" ht="15.75" x14ac:dyDescent="0.25">
      <c r="A39" s="15"/>
      <c r="B39" s="15"/>
      <c r="C39" s="32"/>
    </row>
    <row r="40" spans="1:5" ht="15.75" x14ac:dyDescent="0.25">
      <c r="A40" s="15"/>
      <c r="B40" s="15"/>
      <c r="C40" s="55"/>
    </row>
    <row r="41" spans="1:5" ht="15.75" x14ac:dyDescent="0.25">
      <c r="A41" s="15"/>
      <c r="B41" s="15"/>
      <c r="C41" s="30"/>
    </row>
    <row r="42" spans="1:5" ht="15.75" x14ac:dyDescent="0.25">
      <c r="A42" s="15"/>
      <c r="B42" s="15"/>
      <c r="C42" s="32"/>
    </row>
    <row r="43" spans="1:5" ht="15.75" x14ac:dyDescent="0.25">
      <c r="A43" s="15"/>
      <c r="B43" s="15"/>
      <c r="C43" s="32"/>
    </row>
    <row r="44" spans="1:5" ht="15.75" x14ac:dyDescent="0.25">
      <c r="A44" s="15"/>
      <c r="B44" s="15"/>
      <c r="C44" s="32"/>
    </row>
    <row r="45" spans="1:5" ht="15.75" x14ac:dyDescent="0.25">
      <c r="A45" s="15"/>
      <c r="B45" s="15"/>
      <c r="C45" s="32"/>
    </row>
    <row r="46" spans="1:5" ht="15.75" x14ac:dyDescent="0.25">
      <c r="A46" s="15"/>
      <c r="B46" s="15"/>
      <c r="C46" s="32"/>
    </row>
    <row r="47" spans="1:5" ht="15.75" x14ac:dyDescent="0.25">
      <c r="A47" s="15"/>
      <c r="B47" s="15"/>
      <c r="C47" s="32"/>
    </row>
    <row r="48" spans="1:5" ht="15.75" x14ac:dyDescent="0.25">
      <c r="A48" s="15"/>
      <c r="B48" s="15"/>
      <c r="C48" s="32"/>
    </row>
    <row r="49" spans="1:3" ht="15.75" x14ac:dyDescent="0.25">
      <c r="A49" s="15"/>
      <c r="B49" s="15"/>
      <c r="C49" s="32"/>
    </row>
    <row r="50" spans="1:3" ht="15.75" x14ac:dyDescent="0.25">
      <c r="A50" s="15"/>
      <c r="B50" s="15"/>
      <c r="C50" s="32"/>
    </row>
    <row r="51" spans="1:3" ht="15.75" x14ac:dyDescent="0.25">
      <c r="A51" s="15"/>
      <c r="B51" s="15"/>
      <c r="C51" s="32"/>
    </row>
    <row r="52" spans="1:3" ht="15.75" x14ac:dyDescent="0.25">
      <c r="A52" s="15"/>
      <c r="B52" s="15"/>
      <c r="C52" s="32"/>
    </row>
    <row r="53" spans="1:3" ht="15.75" x14ac:dyDescent="0.25">
      <c r="A53" s="15"/>
      <c r="B53" s="15"/>
      <c r="C53" s="32"/>
    </row>
    <row r="54" spans="1:3" ht="15.75" x14ac:dyDescent="0.25">
      <c r="A54" s="15"/>
      <c r="B54" s="15"/>
      <c r="C54" s="32"/>
    </row>
    <row r="55" spans="1:3" ht="15.75" x14ac:dyDescent="0.25">
      <c r="A55" s="15"/>
      <c r="B55" s="15"/>
      <c r="C55" s="32"/>
    </row>
    <row r="56" spans="1:3" ht="15.75" x14ac:dyDescent="0.25">
      <c r="A56" s="15"/>
      <c r="B56" s="15"/>
      <c r="C56" s="32"/>
    </row>
    <row r="57" spans="1:3" ht="15.75" x14ac:dyDescent="0.25">
      <c r="A57" s="15"/>
      <c r="B57" s="15"/>
      <c r="C57" s="56"/>
    </row>
    <row r="58" spans="1:3" ht="15.75" x14ac:dyDescent="0.25">
      <c r="A58" s="15"/>
      <c r="B58" s="15"/>
      <c r="C58" s="57"/>
    </row>
    <row r="59" spans="1:3" ht="15.75" x14ac:dyDescent="0.25">
      <c r="A59" s="15"/>
    </row>
    <row r="60" spans="1:3" ht="15.75" x14ac:dyDescent="0.25">
      <c r="A60" s="15"/>
      <c r="B60" s="15"/>
      <c r="C60" s="32"/>
    </row>
    <row r="61" spans="1:3" ht="15.75" x14ac:dyDescent="0.25">
      <c r="A61" s="15"/>
      <c r="C61" s="16"/>
    </row>
    <row r="62" spans="1:3" ht="15.75" x14ac:dyDescent="0.25">
      <c r="A62" s="15"/>
      <c r="B62" s="15"/>
      <c r="C62" s="16"/>
    </row>
    <row r="63" spans="1:3" ht="15.75" x14ac:dyDescent="0.25">
      <c r="A63" s="15"/>
      <c r="B63" s="15"/>
      <c r="C63" s="16"/>
    </row>
    <row r="64" spans="1:3" ht="15.75" x14ac:dyDescent="0.25">
      <c r="A64" s="15"/>
      <c r="B64" s="15"/>
      <c r="C64" s="16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workbookViewId="0">
      <selection activeCell="B20" sqref="B20"/>
    </sheetView>
  </sheetViews>
  <sheetFormatPr defaultRowHeight="15" x14ac:dyDescent="0.25"/>
  <cols>
    <col min="1" max="1" width="5.7109375" style="8" customWidth="1"/>
    <col min="2" max="2" width="58.5703125" style="8" customWidth="1"/>
    <col min="3" max="4" width="15.85546875" style="58" customWidth="1"/>
    <col min="5" max="5" width="5.28515625" style="8" customWidth="1"/>
    <col min="6" max="256" width="9.140625" style="8"/>
    <col min="257" max="257" width="5.7109375" style="8" customWidth="1"/>
    <col min="258" max="258" width="58.5703125" style="8" customWidth="1"/>
    <col min="259" max="260" width="15.85546875" style="8" customWidth="1"/>
    <col min="261" max="261" width="5.28515625" style="8" customWidth="1"/>
    <col min="262" max="512" width="9.140625" style="8"/>
    <col min="513" max="513" width="5.7109375" style="8" customWidth="1"/>
    <col min="514" max="514" width="58.5703125" style="8" customWidth="1"/>
    <col min="515" max="516" width="15.85546875" style="8" customWidth="1"/>
    <col min="517" max="517" width="5.28515625" style="8" customWidth="1"/>
    <col min="518" max="768" width="9.140625" style="8"/>
    <col min="769" max="769" width="5.7109375" style="8" customWidth="1"/>
    <col min="770" max="770" width="58.5703125" style="8" customWidth="1"/>
    <col min="771" max="772" width="15.85546875" style="8" customWidth="1"/>
    <col min="773" max="773" width="5.28515625" style="8" customWidth="1"/>
    <col min="774" max="1024" width="9.140625" style="8"/>
    <col min="1025" max="1025" width="5.7109375" style="8" customWidth="1"/>
    <col min="1026" max="1026" width="58.5703125" style="8" customWidth="1"/>
    <col min="1027" max="1028" width="15.85546875" style="8" customWidth="1"/>
    <col min="1029" max="1029" width="5.28515625" style="8" customWidth="1"/>
    <col min="1030" max="1280" width="9.140625" style="8"/>
    <col min="1281" max="1281" width="5.7109375" style="8" customWidth="1"/>
    <col min="1282" max="1282" width="58.5703125" style="8" customWidth="1"/>
    <col min="1283" max="1284" width="15.85546875" style="8" customWidth="1"/>
    <col min="1285" max="1285" width="5.28515625" style="8" customWidth="1"/>
    <col min="1286" max="1536" width="9.140625" style="8"/>
    <col min="1537" max="1537" width="5.7109375" style="8" customWidth="1"/>
    <col min="1538" max="1538" width="58.5703125" style="8" customWidth="1"/>
    <col min="1539" max="1540" width="15.85546875" style="8" customWidth="1"/>
    <col min="1541" max="1541" width="5.28515625" style="8" customWidth="1"/>
    <col min="1542" max="1792" width="9.140625" style="8"/>
    <col min="1793" max="1793" width="5.7109375" style="8" customWidth="1"/>
    <col min="1794" max="1794" width="58.5703125" style="8" customWidth="1"/>
    <col min="1795" max="1796" width="15.85546875" style="8" customWidth="1"/>
    <col min="1797" max="1797" width="5.28515625" style="8" customWidth="1"/>
    <col min="1798" max="2048" width="9.140625" style="8"/>
    <col min="2049" max="2049" width="5.7109375" style="8" customWidth="1"/>
    <col min="2050" max="2050" width="58.5703125" style="8" customWidth="1"/>
    <col min="2051" max="2052" width="15.85546875" style="8" customWidth="1"/>
    <col min="2053" max="2053" width="5.28515625" style="8" customWidth="1"/>
    <col min="2054" max="2304" width="9.140625" style="8"/>
    <col min="2305" max="2305" width="5.7109375" style="8" customWidth="1"/>
    <col min="2306" max="2306" width="58.5703125" style="8" customWidth="1"/>
    <col min="2307" max="2308" width="15.85546875" style="8" customWidth="1"/>
    <col min="2309" max="2309" width="5.28515625" style="8" customWidth="1"/>
    <col min="2310" max="2560" width="9.140625" style="8"/>
    <col min="2561" max="2561" width="5.7109375" style="8" customWidth="1"/>
    <col min="2562" max="2562" width="58.5703125" style="8" customWidth="1"/>
    <col min="2563" max="2564" width="15.85546875" style="8" customWidth="1"/>
    <col min="2565" max="2565" width="5.28515625" style="8" customWidth="1"/>
    <col min="2566" max="2816" width="9.140625" style="8"/>
    <col min="2817" max="2817" width="5.7109375" style="8" customWidth="1"/>
    <col min="2818" max="2818" width="58.5703125" style="8" customWidth="1"/>
    <col min="2819" max="2820" width="15.85546875" style="8" customWidth="1"/>
    <col min="2821" max="2821" width="5.28515625" style="8" customWidth="1"/>
    <col min="2822" max="3072" width="9.140625" style="8"/>
    <col min="3073" max="3073" width="5.7109375" style="8" customWidth="1"/>
    <col min="3074" max="3074" width="58.5703125" style="8" customWidth="1"/>
    <col min="3075" max="3076" width="15.85546875" style="8" customWidth="1"/>
    <col min="3077" max="3077" width="5.28515625" style="8" customWidth="1"/>
    <col min="3078" max="3328" width="9.140625" style="8"/>
    <col min="3329" max="3329" width="5.7109375" style="8" customWidth="1"/>
    <col min="3330" max="3330" width="58.5703125" style="8" customWidth="1"/>
    <col min="3331" max="3332" width="15.85546875" style="8" customWidth="1"/>
    <col min="3333" max="3333" width="5.28515625" style="8" customWidth="1"/>
    <col min="3334" max="3584" width="9.140625" style="8"/>
    <col min="3585" max="3585" width="5.7109375" style="8" customWidth="1"/>
    <col min="3586" max="3586" width="58.5703125" style="8" customWidth="1"/>
    <col min="3587" max="3588" width="15.85546875" style="8" customWidth="1"/>
    <col min="3589" max="3589" width="5.28515625" style="8" customWidth="1"/>
    <col min="3590" max="3840" width="9.140625" style="8"/>
    <col min="3841" max="3841" width="5.7109375" style="8" customWidth="1"/>
    <col min="3842" max="3842" width="58.5703125" style="8" customWidth="1"/>
    <col min="3843" max="3844" width="15.85546875" style="8" customWidth="1"/>
    <col min="3845" max="3845" width="5.28515625" style="8" customWidth="1"/>
    <col min="3846" max="4096" width="9.140625" style="8"/>
    <col min="4097" max="4097" width="5.7109375" style="8" customWidth="1"/>
    <col min="4098" max="4098" width="58.5703125" style="8" customWidth="1"/>
    <col min="4099" max="4100" width="15.85546875" style="8" customWidth="1"/>
    <col min="4101" max="4101" width="5.28515625" style="8" customWidth="1"/>
    <col min="4102" max="4352" width="9.140625" style="8"/>
    <col min="4353" max="4353" width="5.7109375" style="8" customWidth="1"/>
    <col min="4354" max="4354" width="58.5703125" style="8" customWidth="1"/>
    <col min="4355" max="4356" width="15.85546875" style="8" customWidth="1"/>
    <col min="4357" max="4357" width="5.28515625" style="8" customWidth="1"/>
    <col min="4358" max="4608" width="9.140625" style="8"/>
    <col min="4609" max="4609" width="5.7109375" style="8" customWidth="1"/>
    <col min="4610" max="4610" width="58.5703125" style="8" customWidth="1"/>
    <col min="4611" max="4612" width="15.85546875" style="8" customWidth="1"/>
    <col min="4613" max="4613" width="5.28515625" style="8" customWidth="1"/>
    <col min="4614" max="4864" width="9.140625" style="8"/>
    <col min="4865" max="4865" width="5.7109375" style="8" customWidth="1"/>
    <col min="4866" max="4866" width="58.5703125" style="8" customWidth="1"/>
    <col min="4867" max="4868" width="15.85546875" style="8" customWidth="1"/>
    <col min="4869" max="4869" width="5.28515625" style="8" customWidth="1"/>
    <col min="4870" max="5120" width="9.140625" style="8"/>
    <col min="5121" max="5121" width="5.7109375" style="8" customWidth="1"/>
    <col min="5122" max="5122" width="58.5703125" style="8" customWidth="1"/>
    <col min="5123" max="5124" width="15.85546875" style="8" customWidth="1"/>
    <col min="5125" max="5125" width="5.28515625" style="8" customWidth="1"/>
    <col min="5126" max="5376" width="9.140625" style="8"/>
    <col min="5377" max="5377" width="5.7109375" style="8" customWidth="1"/>
    <col min="5378" max="5378" width="58.5703125" style="8" customWidth="1"/>
    <col min="5379" max="5380" width="15.85546875" style="8" customWidth="1"/>
    <col min="5381" max="5381" width="5.28515625" style="8" customWidth="1"/>
    <col min="5382" max="5632" width="9.140625" style="8"/>
    <col min="5633" max="5633" width="5.7109375" style="8" customWidth="1"/>
    <col min="5634" max="5634" width="58.5703125" style="8" customWidth="1"/>
    <col min="5635" max="5636" width="15.85546875" style="8" customWidth="1"/>
    <col min="5637" max="5637" width="5.28515625" style="8" customWidth="1"/>
    <col min="5638" max="5888" width="9.140625" style="8"/>
    <col min="5889" max="5889" width="5.7109375" style="8" customWidth="1"/>
    <col min="5890" max="5890" width="58.5703125" style="8" customWidth="1"/>
    <col min="5891" max="5892" width="15.85546875" style="8" customWidth="1"/>
    <col min="5893" max="5893" width="5.28515625" style="8" customWidth="1"/>
    <col min="5894" max="6144" width="9.140625" style="8"/>
    <col min="6145" max="6145" width="5.7109375" style="8" customWidth="1"/>
    <col min="6146" max="6146" width="58.5703125" style="8" customWidth="1"/>
    <col min="6147" max="6148" width="15.85546875" style="8" customWidth="1"/>
    <col min="6149" max="6149" width="5.28515625" style="8" customWidth="1"/>
    <col min="6150" max="6400" width="9.140625" style="8"/>
    <col min="6401" max="6401" width="5.7109375" style="8" customWidth="1"/>
    <col min="6402" max="6402" width="58.5703125" style="8" customWidth="1"/>
    <col min="6403" max="6404" width="15.85546875" style="8" customWidth="1"/>
    <col min="6405" max="6405" width="5.28515625" style="8" customWidth="1"/>
    <col min="6406" max="6656" width="9.140625" style="8"/>
    <col min="6657" max="6657" width="5.7109375" style="8" customWidth="1"/>
    <col min="6658" max="6658" width="58.5703125" style="8" customWidth="1"/>
    <col min="6659" max="6660" width="15.85546875" style="8" customWidth="1"/>
    <col min="6661" max="6661" width="5.28515625" style="8" customWidth="1"/>
    <col min="6662" max="6912" width="9.140625" style="8"/>
    <col min="6913" max="6913" width="5.7109375" style="8" customWidth="1"/>
    <col min="6914" max="6914" width="58.5703125" style="8" customWidth="1"/>
    <col min="6915" max="6916" width="15.85546875" style="8" customWidth="1"/>
    <col min="6917" max="6917" width="5.28515625" style="8" customWidth="1"/>
    <col min="6918" max="7168" width="9.140625" style="8"/>
    <col min="7169" max="7169" width="5.7109375" style="8" customWidth="1"/>
    <col min="7170" max="7170" width="58.5703125" style="8" customWidth="1"/>
    <col min="7171" max="7172" width="15.85546875" style="8" customWidth="1"/>
    <col min="7173" max="7173" width="5.28515625" style="8" customWidth="1"/>
    <col min="7174" max="7424" width="9.140625" style="8"/>
    <col min="7425" max="7425" width="5.7109375" style="8" customWidth="1"/>
    <col min="7426" max="7426" width="58.5703125" style="8" customWidth="1"/>
    <col min="7427" max="7428" width="15.85546875" style="8" customWidth="1"/>
    <col min="7429" max="7429" width="5.28515625" style="8" customWidth="1"/>
    <col min="7430" max="7680" width="9.140625" style="8"/>
    <col min="7681" max="7681" width="5.7109375" style="8" customWidth="1"/>
    <col min="7682" max="7682" width="58.5703125" style="8" customWidth="1"/>
    <col min="7683" max="7684" width="15.85546875" style="8" customWidth="1"/>
    <col min="7685" max="7685" width="5.28515625" style="8" customWidth="1"/>
    <col min="7686" max="7936" width="9.140625" style="8"/>
    <col min="7937" max="7937" width="5.7109375" style="8" customWidth="1"/>
    <col min="7938" max="7938" width="58.5703125" style="8" customWidth="1"/>
    <col min="7939" max="7940" width="15.85546875" style="8" customWidth="1"/>
    <col min="7941" max="7941" width="5.28515625" style="8" customWidth="1"/>
    <col min="7942" max="8192" width="9.140625" style="8"/>
    <col min="8193" max="8193" width="5.7109375" style="8" customWidth="1"/>
    <col min="8194" max="8194" width="58.5703125" style="8" customWidth="1"/>
    <col min="8195" max="8196" width="15.85546875" style="8" customWidth="1"/>
    <col min="8197" max="8197" width="5.28515625" style="8" customWidth="1"/>
    <col min="8198" max="8448" width="9.140625" style="8"/>
    <col min="8449" max="8449" width="5.7109375" style="8" customWidth="1"/>
    <col min="8450" max="8450" width="58.5703125" style="8" customWidth="1"/>
    <col min="8451" max="8452" width="15.85546875" style="8" customWidth="1"/>
    <col min="8453" max="8453" width="5.28515625" style="8" customWidth="1"/>
    <col min="8454" max="8704" width="9.140625" style="8"/>
    <col min="8705" max="8705" width="5.7109375" style="8" customWidth="1"/>
    <col min="8706" max="8706" width="58.5703125" style="8" customWidth="1"/>
    <col min="8707" max="8708" width="15.85546875" style="8" customWidth="1"/>
    <col min="8709" max="8709" width="5.28515625" style="8" customWidth="1"/>
    <col min="8710" max="8960" width="9.140625" style="8"/>
    <col min="8961" max="8961" width="5.7109375" style="8" customWidth="1"/>
    <col min="8962" max="8962" width="58.5703125" style="8" customWidth="1"/>
    <col min="8963" max="8964" width="15.85546875" style="8" customWidth="1"/>
    <col min="8965" max="8965" width="5.28515625" style="8" customWidth="1"/>
    <col min="8966" max="9216" width="9.140625" style="8"/>
    <col min="9217" max="9217" width="5.7109375" style="8" customWidth="1"/>
    <col min="9218" max="9218" width="58.5703125" style="8" customWidth="1"/>
    <col min="9219" max="9220" width="15.85546875" style="8" customWidth="1"/>
    <col min="9221" max="9221" width="5.28515625" style="8" customWidth="1"/>
    <col min="9222" max="9472" width="9.140625" style="8"/>
    <col min="9473" max="9473" width="5.7109375" style="8" customWidth="1"/>
    <col min="9474" max="9474" width="58.5703125" style="8" customWidth="1"/>
    <col min="9475" max="9476" width="15.85546875" style="8" customWidth="1"/>
    <col min="9477" max="9477" width="5.28515625" style="8" customWidth="1"/>
    <col min="9478" max="9728" width="9.140625" style="8"/>
    <col min="9729" max="9729" width="5.7109375" style="8" customWidth="1"/>
    <col min="9730" max="9730" width="58.5703125" style="8" customWidth="1"/>
    <col min="9731" max="9732" width="15.85546875" style="8" customWidth="1"/>
    <col min="9733" max="9733" width="5.28515625" style="8" customWidth="1"/>
    <col min="9734" max="9984" width="9.140625" style="8"/>
    <col min="9985" max="9985" width="5.7109375" style="8" customWidth="1"/>
    <col min="9986" max="9986" width="58.5703125" style="8" customWidth="1"/>
    <col min="9987" max="9988" width="15.85546875" style="8" customWidth="1"/>
    <col min="9989" max="9989" width="5.28515625" style="8" customWidth="1"/>
    <col min="9990" max="10240" width="9.140625" style="8"/>
    <col min="10241" max="10241" width="5.7109375" style="8" customWidth="1"/>
    <col min="10242" max="10242" width="58.5703125" style="8" customWidth="1"/>
    <col min="10243" max="10244" width="15.85546875" style="8" customWidth="1"/>
    <col min="10245" max="10245" width="5.28515625" style="8" customWidth="1"/>
    <col min="10246" max="10496" width="9.140625" style="8"/>
    <col min="10497" max="10497" width="5.7109375" style="8" customWidth="1"/>
    <col min="10498" max="10498" width="58.5703125" style="8" customWidth="1"/>
    <col min="10499" max="10500" width="15.85546875" style="8" customWidth="1"/>
    <col min="10501" max="10501" width="5.28515625" style="8" customWidth="1"/>
    <col min="10502" max="10752" width="9.140625" style="8"/>
    <col min="10753" max="10753" width="5.7109375" style="8" customWidth="1"/>
    <col min="10754" max="10754" width="58.5703125" style="8" customWidth="1"/>
    <col min="10755" max="10756" width="15.85546875" style="8" customWidth="1"/>
    <col min="10757" max="10757" width="5.28515625" style="8" customWidth="1"/>
    <col min="10758" max="11008" width="9.140625" style="8"/>
    <col min="11009" max="11009" width="5.7109375" style="8" customWidth="1"/>
    <col min="11010" max="11010" width="58.5703125" style="8" customWidth="1"/>
    <col min="11011" max="11012" width="15.85546875" style="8" customWidth="1"/>
    <col min="11013" max="11013" width="5.28515625" style="8" customWidth="1"/>
    <col min="11014" max="11264" width="9.140625" style="8"/>
    <col min="11265" max="11265" width="5.7109375" style="8" customWidth="1"/>
    <col min="11266" max="11266" width="58.5703125" style="8" customWidth="1"/>
    <col min="11267" max="11268" width="15.85546875" style="8" customWidth="1"/>
    <col min="11269" max="11269" width="5.28515625" style="8" customWidth="1"/>
    <col min="11270" max="11520" width="9.140625" style="8"/>
    <col min="11521" max="11521" width="5.7109375" style="8" customWidth="1"/>
    <col min="11522" max="11522" width="58.5703125" style="8" customWidth="1"/>
    <col min="11523" max="11524" width="15.85546875" style="8" customWidth="1"/>
    <col min="11525" max="11525" width="5.28515625" style="8" customWidth="1"/>
    <col min="11526" max="11776" width="9.140625" style="8"/>
    <col min="11777" max="11777" width="5.7109375" style="8" customWidth="1"/>
    <col min="11778" max="11778" width="58.5703125" style="8" customWidth="1"/>
    <col min="11779" max="11780" width="15.85546875" style="8" customWidth="1"/>
    <col min="11781" max="11781" width="5.28515625" style="8" customWidth="1"/>
    <col min="11782" max="12032" width="9.140625" style="8"/>
    <col min="12033" max="12033" width="5.7109375" style="8" customWidth="1"/>
    <col min="12034" max="12034" width="58.5703125" style="8" customWidth="1"/>
    <col min="12035" max="12036" width="15.85546875" style="8" customWidth="1"/>
    <col min="12037" max="12037" width="5.28515625" style="8" customWidth="1"/>
    <col min="12038" max="12288" width="9.140625" style="8"/>
    <col min="12289" max="12289" width="5.7109375" style="8" customWidth="1"/>
    <col min="12290" max="12290" width="58.5703125" style="8" customWidth="1"/>
    <col min="12291" max="12292" width="15.85546875" style="8" customWidth="1"/>
    <col min="12293" max="12293" width="5.28515625" style="8" customWidth="1"/>
    <col min="12294" max="12544" width="9.140625" style="8"/>
    <col min="12545" max="12545" width="5.7109375" style="8" customWidth="1"/>
    <col min="12546" max="12546" width="58.5703125" style="8" customWidth="1"/>
    <col min="12547" max="12548" width="15.85546875" style="8" customWidth="1"/>
    <col min="12549" max="12549" width="5.28515625" style="8" customWidth="1"/>
    <col min="12550" max="12800" width="9.140625" style="8"/>
    <col min="12801" max="12801" width="5.7109375" style="8" customWidth="1"/>
    <col min="12802" max="12802" width="58.5703125" style="8" customWidth="1"/>
    <col min="12803" max="12804" width="15.85546875" style="8" customWidth="1"/>
    <col min="12805" max="12805" width="5.28515625" style="8" customWidth="1"/>
    <col min="12806" max="13056" width="9.140625" style="8"/>
    <col min="13057" max="13057" width="5.7109375" style="8" customWidth="1"/>
    <col min="13058" max="13058" width="58.5703125" style="8" customWidth="1"/>
    <col min="13059" max="13060" width="15.85546875" style="8" customWidth="1"/>
    <col min="13061" max="13061" width="5.28515625" style="8" customWidth="1"/>
    <col min="13062" max="13312" width="9.140625" style="8"/>
    <col min="13313" max="13313" width="5.7109375" style="8" customWidth="1"/>
    <col min="13314" max="13314" width="58.5703125" style="8" customWidth="1"/>
    <col min="13315" max="13316" width="15.85546875" style="8" customWidth="1"/>
    <col min="13317" max="13317" width="5.28515625" style="8" customWidth="1"/>
    <col min="13318" max="13568" width="9.140625" style="8"/>
    <col min="13569" max="13569" width="5.7109375" style="8" customWidth="1"/>
    <col min="13570" max="13570" width="58.5703125" style="8" customWidth="1"/>
    <col min="13571" max="13572" width="15.85546875" style="8" customWidth="1"/>
    <col min="13573" max="13573" width="5.28515625" style="8" customWidth="1"/>
    <col min="13574" max="13824" width="9.140625" style="8"/>
    <col min="13825" max="13825" width="5.7109375" style="8" customWidth="1"/>
    <col min="13826" max="13826" width="58.5703125" style="8" customWidth="1"/>
    <col min="13827" max="13828" width="15.85546875" style="8" customWidth="1"/>
    <col min="13829" max="13829" width="5.28515625" style="8" customWidth="1"/>
    <col min="13830" max="14080" width="9.140625" style="8"/>
    <col min="14081" max="14081" width="5.7109375" style="8" customWidth="1"/>
    <col min="14082" max="14082" width="58.5703125" style="8" customWidth="1"/>
    <col min="14083" max="14084" width="15.85546875" style="8" customWidth="1"/>
    <col min="14085" max="14085" width="5.28515625" style="8" customWidth="1"/>
    <col min="14086" max="14336" width="9.140625" style="8"/>
    <col min="14337" max="14337" width="5.7109375" style="8" customWidth="1"/>
    <col min="14338" max="14338" width="58.5703125" style="8" customWidth="1"/>
    <col min="14339" max="14340" width="15.85546875" style="8" customWidth="1"/>
    <col min="14341" max="14341" width="5.28515625" style="8" customWidth="1"/>
    <col min="14342" max="14592" width="9.140625" style="8"/>
    <col min="14593" max="14593" width="5.7109375" style="8" customWidth="1"/>
    <col min="14594" max="14594" width="58.5703125" style="8" customWidth="1"/>
    <col min="14595" max="14596" width="15.85546875" style="8" customWidth="1"/>
    <col min="14597" max="14597" width="5.28515625" style="8" customWidth="1"/>
    <col min="14598" max="14848" width="9.140625" style="8"/>
    <col min="14849" max="14849" width="5.7109375" style="8" customWidth="1"/>
    <col min="14850" max="14850" width="58.5703125" style="8" customWidth="1"/>
    <col min="14851" max="14852" width="15.85546875" style="8" customWidth="1"/>
    <col min="14853" max="14853" width="5.28515625" style="8" customWidth="1"/>
    <col min="14854" max="15104" width="9.140625" style="8"/>
    <col min="15105" max="15105" width="5.7109375" style="8" customWidth="1"/>
    <col min="15106" max="15106" width="58.5703125" style="8" customWidth="1"/>
    <col min="15107" max="15108" width="15.85546875" style="8" customWidth="1"/>
    <col min="15109" max="15109" width="5.28515625" style="8" customWidth="1"/>
    <col min="15110" max="15360" width="9.140625" style="8"/>
    <col min="15361" max="15361" width="5.7109375" style="8" customWidth="1"/>
    <col min="15362" max="15362" width="58.5703125" style="8" customWidth="1"/>
    <col min="15363" max="15364" width="15.85546875" style="8" customWidth="1"/>
    <col min="15365" max="15365" width="5.28515625" style="8" customWidth="1"/>
    <col min="15366" max="15616" width="9.140625" style="8"/>
    <col min="15617" max="15617" width="5.7109375" style="8" customWidth="1"/>
    <col min="15618" max="15618" width="58.5703125" style="8" customWidth="1"/>
    <col min="15619" max="15620" width="15.85546875" style="8" customWidth="1"/>
    <col min="15621" max="15621" width="5.28515625" style="8" customWidth="1"/>
    <col min="15622" max="15872" width="9.140625" style="8"/>
    <col min="15873" max="15873" width="5.7109375" style="8" customWidth="1"/>
    <col min="15874" max="15874" width="58.5703125" style="8" customWidth="1"/>
    <col min="15875" max="15876" width="15.85546875" style="8" customWidth="1"/>
    <col min="15877" max="15877" width="5.28515625" style="8" customWidth="1"/>
    <col min="15878" max="16128" width="9.140625" style="8"/>
    <col min="16129" max="16129" width="5.7109375" style="8" customWidth="1"/>
    <col min="16130" max="16130" width="58.5703125" style="8" customWidth="1"/>
    <col min="16131" max="16132" width="15.85546875" style="8" customWidth="1"/>
    <col min="16133" max="16133" width="5.28515625" style="8" customWidth="1"/>
    <col min="16134" max="16384" width="9.140625" style="8"/>
  </cols>
  <sheetData>
    <row r="1" spans="1:251" s="2" customFormat="1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18" x14ac:dyDescent="0.25">
      <c r="A2" s="3" t="s">
        <v>1</v>
      </c>
      <c r="B2" s="4"/>
      <c r="C2" s="5" t="s">
        <v>2</v>
      </c>
      <c r="D2" s="5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pans="1:251" s="9" customFormat="1" ht="18" x14ac:dyDescent="0.25">
      <c r="A3" s="7"/>
      <c r="C3" s="10" t="s">
        <v>3</v>
      </c>
      <c r="D3" s="10" t="s">
        <v>4</v>
      </c>
    </row>
    <row r="4" spans="1:251" s="11" customFormat="1" ht="15.75" x14ac:dyDescent="0.25">
      <c r="C4" s="12" t="s">
        <v>5</v>
      </c>
      <c r="D4" s="12" t="s">
        <v>6</v>
      </c>
      <c r="E4" s="13" t="s">
        <v>7</v>
      </c>
    </row>
    <row r="5" spans="1:251" ht="15.75" x14ac:dyDescent="0.25">
      <c r="A5" s="14" t="s">
        <v>8</v>
      </c>
      <c r="B5" s="15"/>
      <c r="C5" s="16"/>
      <c r="D5" s="16"/>
    </row>
    <row r="6" spans="1:251" ht="15.75" x14ac:dyDescent="0.25">
      <c r="A6" s="15" t="s">
        <v>9</v>
      </c>
      <c r="B6" s="15"/>
      <c r="C6" s="17">
        <v>100000</v>
      </c>
      <c r="D6" s="18">
        <v>100000</v>
      </c>
      <c r="E6" s="8" t="s">
        <v>10</v>
      </c>
    </row>
    <row r="7" spans="1:251" ht="15.75" x14ac:dyDescent="0.25">
      <c r="A7" s="15"/>
      <c r="B7" s="15" t="s">
        <v>11</v>
      </c>
      <c r="C7" s="17">
        <v>12000</v>
      </c>
      <c r="D7" s="18" t="s">
        <v>12</v>
      </c>
      <c r="E7" s="8" t="s">
        <v>13</v>
      </c>
    </row>
    <row r="8" spans="1:251" ht="17.25" x14ac:dyDescent="0.35">
      <c r="A8" s="15"/>
      <c r="B8" s="15" t="s">
        <v>14</v>
      </c>
      <c r="C8" s="19">
        <v>18000</v>
      </c>
      <c r="D8" s="20" t="s">
        <v>12</v>
      </c>
      <c r="E8" s="8" t="s">
        <v>15</v>
      </c>
    </row>
    <row r="9" spans="1:251" ht="15.75" x14ac:dyDescent="0.25">
      <c r="B9" s="15" t="s">
        <v>16</v>
      </c>
      <c r="C9" s="17">
        <f>SUM(C5:C8)</f>
        <v>130000</v>
      </c>
      <c r="D9" s="21">
        <f>SUM(D5:D8)</f>
        <v>100000</v>
      </c>
      <c r="E9" s="8" t="s">
        <v>17</v>
      </c>
    </row>
    <row r="10" spans="1:251" ht="15.75" x14ac:dyDescent="0.25">
      <c r="A10" s="15"/>
      <c r="B10" s="15"/>
      <c r="C10" s="17"/>
      <c r="D10" s="16"/>
    </row>
    <row r="11" spans="1:251" ht="15.75" x14ac:dyDescent="0.25">
      <c r="A11" s="14" t="s">
        <v>18</v>
      </c>
      <c r="B11" s="15"/>
      <c r="C11" s="17"/>
      <c r="D11" s="16"/>
    </row>
    <row r="12" spans="1:251" ht="15.75" x14ac:dyDescent="0.25">
      <c r="A12" s="15"/>
      <c r="B12" s="15" t="s">
        <v>19</v>
      </c>
      <c r="C12" s="17">
        <v>21000</v>
      </c>
      <c r="D12" s="18">
        <v>22000</v>
      </c>
      <c r="E12" s="8" t="s">
        <v>20</v>
      </c>
    </row>
    <row r="13" spans="1:251" ht="15.75" x14ac:dyDescent="0.25">
      <c r="B13" s="15" t="s">
        <v>21</v>
      </c>
      <c r="C13" s="17">
        <f>C12+C9</f>
        <v>151000</v>
      </c>
      <c r="D13" s="21">
        <f>D12+D9</f>
        <v>122000</v>
      </c>
      <c r="E13" s="8" t="s">
        <v>22</v>
      </c>
    </row>
    <row r="14" spans="1:251" ht="15.75" x14ac:dyDescent="0.25">
      <c r="A14" s="15"/>
      <c r="B14" s="15"/>
      <c r="C14" s="17"/>
      <c r="D14" s="16"/>
      <c r="F14" s="8" t="s">
        <v>23</v>
      </c>
    </row>
    <row r="15" spans="1:251" ht="15.75" x14ac:dyDescent="0.25">
      <c r="A15" s="14" t="s">
        <v>24</v>
      </c>
      <c r="B15" s="15"/>
      <c r="C15" s="17"/>
      <c r="D15" s="16"/>
    </row>
    <row r="16" spans="1:251" ht="15.75" x14ac:dyDescent="0.25">
      <c r="A16" s="15"/>
      <c r="B16" s="15" t="s">
        <v>25</v>
      </c>
      <c r="C16" s="22">
        <v>0.03</v>
      </c>
      <c r="D16" s="23">
        <v>0.03</v>
      </c>
      <c r="E16" s="8" t="s">
        <v>26</v>
      </c>
    </row>
    <row r="17" spans="1:6" ht="17.25" x14ac:dyDescent="0.35">
      <c r="B17" s="15" t="s">
        <v>27</v>
      </c>
      <c r="C17" s="24">
        <f>C13/C16</f>
        <v>5033333.333333334</v>
      </c>
      <c r="D17" s="25">
        <f>D13/D16</f>
        <v>4066666.666666667</v>
      </c>
      <c r="E17" s="8" t="s">
        <v>28</v>
      </c>
    </row>
    <row r="18" spans="1:6" ht="15.75" x14ac:dyDescent="0.25">
      <c r="A18" s="15"/>
      <c r="B18" s="15"/>
      <c r="C18" s="17"/>
      <c r="D18" s="16"/>
    </row>
    <row r="19" spans="1:6" ht="15.75" x14ac:dyDescent="0.25">
      <c r="A19" s="14" t="s">
        <v>29</v>
      </c>
      <c r="B19" s="15"/>
      <c r="C19" s="17"/>
      <c r="D19" s="16"/>
    </row>
    <row r="20" spans="1:6" ht="15.75" x14ac:dyDescent="0.25">
      <c r="A20" s="15"/>
      <c r="B20" s="15" t="s">
        <v>30</v>
      </c>
      <c r="C20" s="17">
        <v>175000</v>
      </c>
      <c r="D20" s="18">
        <v>189000</v>
      </c>
      <c r="E20" s="8" t="s">
        <v>31</v>
      </c>
    </row>
    <row r="21" spans="1:6" ht="17.25" x14ac:dyDescent="0.35">
      <c r="B21" s="15" t="s">
        <v>32</v>
      </c>
      <c r="C21" s="26">
        <f>C17/C20</f>
        <v>28.761904761904766</v>
      </c>
      <c r="D21" s="27">
        <f>D17/D20</f>
        <v>21.516754850088184</v>
      </c>
      <c r="E21" s="8" t="s">
        <v>33</v>
      </c>
    </row>
    <row r="22" spans="1:6" ht="15.75" x14ac:dyDescent="0.25">
      <c r="A22" s="15"/>
      <c r="B22" s="15"/>
      <c r="C22" s="17"/>
      <c r="D22" s="16"/>
      <c r="F22" s="8" t="s">
        <v>34</v>
      </c>
    </row>
    <row r="23" spans="1:6" ht="15.75" x14ac:dyDescent="0.25">
      <c r="A23" s="14" t="s">
        <v>35</v>
      </c>
      <c r="B23" s="15"/>
      <c r="C23" s="17"/>
      <c r="D23" s="16"/>
    </row>
    <row r="24" spans="1:6" ht="15.75" x14ac:dyDescent="0.25">
      <c r="B24" s="15" t="s">
        <v>36</v>
      </c>
      <c r="C24" s="28">
        <v>0.7</v>
      </c>
      <c r="D24" s="29">
        <v>0.7</v>
      </c>
      <c r="E24" s="8" t="s">
        <v>37</v>
      </c>
    </row>
    <row r="25" spans="1:6" ht="15.75" x14ac:dyDescent="0.25">
      <c r="B25" s="15"/>
      <c r="C25" s="28"/>
      <c r="D25" s="30" t="s">
        <v>12</v>
      </c>
      <c r="F25" s="8" t="s">
        <v>38</v>
      </c>
    </row>
    <row r="26" spans="1:6" ht="17.25" x14ac:dyDescent="0.35">
      <c r="B26" s="15" t="s">
        <v>39</v>
      </c>
      <c r="C26" s="26">
        <f>C21/C24</f>
        <v>41.088435374149668</v>
      </c>
      <c r="D26" s="27">
        <f>D21/D24</f>
        <v>30.738221214411691</v>
      </c>
      <c r="E26" s="8" t="s">
        <v>40</v>
      </c>
    </row>
    <row r="27" spans="1:6" ht="15.75" x14ac:dyDescent="0.25">
      <c r="A27" s="15"/>
      <c r="B27" s="15"/>
      <c r="C27" s="31"/>
      <c r="D27" s="32"/>
      <c r="F27" s="8" t="s">
        <v>41</v>
      </c>
    </row>
    <row r="28" spans="1:6" ht="15.75" x14ac:dyDescent="0.25">
      <c r="A28" s="14" t="s">
        <v>42</v>
      </c>
      <c r="B28" s="15"/>
      <c r="C28" s="17"/>
      <c r="D28" s="16"/>
    </row>
    <row r="29" spans="1:6" ht="15.75" x14ac:dyDescent="0.25">
      <c r="A29" s="15"/>
      <c r="B29" s="15" t="s">
        <v>43</v>
      </c>
      <c r="C29" s="28">
        <v>0.7</v>
      </c>
      <c r="D29" s="29">
        <v>0.75</v>
      </c>
      <c r="E29" s="8" t="s">
        <v>44</v>
      </c>
    </row>
    <row r="30" spans="1:6" ht="15.75" x14ac:dyDescent="0.25">
      <c r="A30" s="15"/>
      <c r="B30" s="15"/>
      <c r="C30" s="28"/>
      <c r="D30" s="30"/>
      <c r="F30" s="8" t="s">
        <v>38</v>
      </c>
    </row>
    <row r="31" spans="1:6" ht="17.25" x14ac:dyDescent="0.35">
      <c r="B31" s="15" t="s">
        <v>45</v>
      </c>
      <c r="C31" s="26">
        <f>C26/C29</f>
        <v>58.697764820213813</v>
      </c>
      <c r="D31" s="27">
        <f>D26/D29</f>
        <v>40.984294952548922</v>
      </c>
      <c r="E31" s="8" t="s">
        <v>46</v>
      </c>
    </row>
    <row r="32" spans="1:6" ht="15.75" x14ac:dyDescent="0.25">
      <c r="A32" s="15"/>
      <c r="B32" s="15"/>
      <c r="C32" s="31"/>
      <c r="D32" s="32"/>
    </row>
    <row r="33" spans="1:11" ht="15.75" x14ac:dyDescent="0.25">
      <c r="A33" s="14"/>
      <c r="B33" s="15" t="s">
        <v>47</v>
      </c>
      <c r="C33" s="31">
        <v>42</v>
      </c>
      <c r="D33" s="33">
        <v>42</v>
      </c>
      <c r="E33" s="8" t="s">
        <v>48</v>
      </c>
    </row>
    <row r="34" spans="1:11" ht="17.25" x14ac:dyDescent="0.35">
      <c r="A34" s="15"/>
      <c r="B34" s="15" t="s">
        <v>49</v>
      </c>
      <c r="C34" s="34">
        <f>C31/C33</f>
        <v>1.3975658290527098</v>
      </c>
      <c r="D34" s="35">
        <f>D31/D33</f>
        <v>0.97581654648926008</v>
      </c>
      <c r="E34" s="8" t="s">
        <v>50</v>
      </c>
    </row>
    <row r="35" spans="1:11" ht="15.75" x14ac:dyDescent="0.25">
      <c r="A35" s="15"/>
      <c r="B35" s="15"/>
      <c r="C35" s="31"/>
      <c r="D35" s="32"/>
      <c r="F35" s="8" t="s">
        <v>51</v>
      </c>
    </row>
    <row r="36" spans="1:11" ht="15.75" x14ac:dyDescent="0.25">
      <c r="A36" s="15"/>
      <c r="B36" s="15"/>
      <c r="C36" s="31"/>
      <c r="D36" s="32"/>
    </row>
    <row r="37" spans="1:11" ht="16.5" thickBot="1" x14ac:dyDescent="0.3">
      <c r="A37" s="14"/>
      <c r="B37" s="15"/>
      <c r="C37" s="17"/>
      <c r="D37" s="16"/>
    </row>
    <row r="38" spans="1:11" ht="15.75" x14ac:dyDescent="0.25">
      <c r="A38" s="36" t="s">
        <v>52</v>
      </c>
      <c r="B38" s="37"/>
      <c r="C38" s="38"/>
      <c r="D38" s="39"/>
      <c r="E38" s="40"/>
      <c r="F38" s="40"/>
      <c r="G38" s="40"/>
      <c r="H38" s="40"/>
      <c r="I38" s="40"/>
      <c r="J38" s="40"/>
      <c r="K38" s="41"/>
    </row>
    <row r="39" spans="1:11" ht="15.75" x14ac:dyDescent="0.25">
      <c r="A39" s="42"/>
      <c r="B39" s="43" t="s">
        <v>53</v>
      </c>
      <c r="C39" s="44">
        <f>C21*6</f>
        <v>172.57142857142861</v>
      </c>
      <c r="D39" s="45">
        <f>D21*6</f>
        <v>129.10052910052912</v>
      </c>
      <c r="E39" s="46" t="s">
        <v>54</v>
      </c>
      <c r="F39" s="46"/>
      <c r="G39" s="46"/>
      <c r="H39" s="46"/>
      <c r="I39" s="46"/>
      <c r="J39" s="46"/>
      <c r="K39" s="47"/>
    </row>
    <row r="40" spans="1:11" ht="15.75" x14ac:dyDescent="0.25">
      <c r="A40" s="42"/>
      <c r="B40" s="43" t="s">
        <v>55</v>
      </c>
      <c r="C40" s="44">
        <f>C21*50</f>
        <v>1438.0952380952383</v>
      </c>
      <c r="D40" s="45">
        <f>D21*50</f>
        <v>1075.8377425044091</v>
      </c>
      <c r="E40" s="46" t="s">
        <v>56</v>
      </c>
      <c r="F40" s="46"/>
      <c r="G40" s="46"/>
      <c r="H40" s="46"/>
      <c r="I40" s="46"/>
      <c r="J40" s="46"/>
      <c r="K40" s="47"/>
    </row>
    <row r="41" spans="1:11" ht="16.5" thickBot="1" x14ac:dyDescent="0.3">
      <c r="A41" s="48"/>
      <c r="B41" s="49" t="s">
        <v>57</v>
      </c>
      <c r="C41" s="50">
        <f>C21*100</f>
        <v>2876.1904761904766</v>
      </c>
      <c r="D41" s="51">
        <f>D21*100</f>
        <v>2151.6754850088182</v>
      </c>
      <c r="E41" s="52" t="s">
        <v>58</v>
      </c>
      <c r="F41" s="52"/>
      <c r="G41" s="52"/>
      <c r="H41" s="52"/>
      <c r="I41" s="52"/>
      <c r="J41" s="52"/>
      <c r="K41" s="53"/>
    </row>
    <row r="42" spans="1:11" ht="15.75" x14ac:dyDescent="0.25">
      <c r="A42" s="54"/>
      <c r="C42" s="8"/>
      <c r="D42" s="8"/>
    </row>
    <row r="43" spans="1:11" ht="15.75" x14ac:dyDescent="0.25">
      <c r="A43" s="15"/>
      <c r="C43" s="8"/>
      <c r="D43" s="8"/>
    </row>
    <row r="44" spans="1:11" ht="15.75" x14ac:dyDescent="0.25">
      <c r="A44" s="15"/>
      <c r="B44" s="15"/>
      <c r="C44" s="32"/>
      <c r="D44" s="32"/>
    </row>
    <row r="45" spans="1:11" ht="15.75" x14ac:dyDescent="0.25">
      <c r="A45" s="15"/>
      <c r="B45" s="15"/>
      <c r="C45" s="55"/>
      <c r="D45" s="55"/>
    </row>
    <row r="46" spans="1:11" ht="15.75" x14ac:dyDescent="0.25">
      <c r="A46" s="15"/>
      <c r="B46" s="15"/>
      <c r="C46" s="30"/>
      <c r="D46" s="30"/>
    </row>
    <row r="47" spans="1:11" ht="15.75" x14ac:dyDescent="0.25">
      <c r="A47" s="15"/>
      <c r="B47" s="15"/>
      <c r="C47" s="32"/>
      <c r="D47" s="32"/>
    </row>
    <row r="48" spans="1:11" ht="15.75" x14ac:dyDescent="0.25">
      <c r="A48" s="15"/>
      <c r="B48" s="15"/>
      <c r="C48" s="32"/>
      <c r="D48" s="32"/>
    </row>
    <row r="49" spans="1:4" ht="15.75" x14ac:dyDescent="0.25">
      <c r="A49" s="15"/>
      <c r="B49" s="15"/>
      <c r="C49" s="32"/>
      <c r="D49" s="32"/>
    </row>
    <row r="50" spans="1:4" ht="15.75" x14ac:dyDescent="0.25">
      <c r="A50" s="15"/>
      <c r="B50" s="15"/>
      <c r="C50" s="32"/>
      <c r="D50" s="32"/>
    </row>
    <row r="51" spans="1:4" ht="15.75" x14ac:dyDescent="0.25">
      <c r="A51" s="15"/>
      <c r="B51" s="15"/>
      <c r="C51" s="32"/>
      <c r="D51" s="32"/>
    </row>
    <row r="52" spans="1:4" ht="15.75" x14ac:dyDescent="0.25">
      <c r="A52" s="15"/>
      <c r="B52" s="15"/>
      <c r="C52" s="32"/>
      <c r="D52" s="32"/>
    </row>
    <row r="53" spans="1:4" ht="15.75" x14ac:dyDescent="0.25">
      <c r="A53" s="15"/>
      <c r="B53" s="15"/>
      <c r="C53" s="32"/>
      <c r="D53" s="32"/>
    </row>
    <row r="54" spans="1:4" ht="15.75" x14ac:dyDescent="0.25">
      <c r="A54" s="15"/>
      <c r="B54" s="15"/>
      <c r="C54" s="32"/>
      <c r="D54" s="32"/>
    </row>
    <row r="55" spans="1:4" ht="15.75" x14ac:dyDescent="0.25">
      <c r="A55" s="15"/>
      <c r="B55" s="15"/>
      <c r="C55" s="32"/>
      <c r="D55" s="32"/>
    </row>
    <row r="56" spans="1:4" ht="15.75" x14ac:dyDescent="0.25">
      <c r="A56" s="15"/>
      <c r="B56" s="15"/>
      <c r="C56" s="32"/>
      <c r="D56" s="32"/>
    </row>
    <row r="57" spans="1:4" ht="15.75" x14ac:dyDescent="0.25">
      <c r="A57" s="15"/>
      <c r="B57" s="15"/>
      <c r="C57" s="32"/>
      <c r="D57" s="32"/>
    </row>
    <row r="58" spans="1:4" ht="15.75" x14ac:dyDescent="0.25">
      <c r="A58" s="15"/>
      <c r="B58" s="15"/>
      <c r="C58" s="32"/>
      <c r="D58" s="32"/>
    </row>
    <row r="59" spans="1:4" ht="15.75" x14ac:dyDescent="0.25">
      <c r="A59" s="15"/>
      <c r="B59" s="15"/>
      <c r="C59" s="32"/>
      <c r="D59" s="32"/>
    </row>
    <row r="60" spans="1:4" ht="15.75" x14ac:dyDescent="0.25">
      <c r="A60" s="15"/>
      <c r="B60" s="15"/>
      <c r="C60" s="32"/>
      <c r="D60" s="32"/>
    </row>
    <row r="61" spans="1:4" ht="15.75" x14ac:dyDescent="0.25">
      <c r="A61" s="15"/>
      <c r="B61" s="15"/>
      <c r="C61" s="32"/>
      <c r="D61" s="32"/>
    </row>
    <row r="62" spans="1:4" ht="15.75" x14ac:dyDescent="0.25">
      <c r="A62" s="15"/>
      <c r="B62" s="15"/>
      <c r="C62" s="56"/>
      <c r="D62" s="56"/>
    </row>
    <row r="63" spans="1:4" ht="15.75" x14ac:dyDescent="0.25">
      <c r="A63" s="15"/>
      <c r="B63" s="15"/>
      <c r="C63" s="57"/>
      <c r="D63" s="57"/>
    </row>
    <row r="64" spans="1:4" ht="15.75" x14ac:dyDescent="0.25">
      <c r="A64" s="15"/>
    </row>
    <row r="65" spans="1:4" ht="15.75" x14ac:dyDescent="0.25">
      <c r="A65" s="15"/>
      <c r="B65" s="15"/>
      <c r="C65" s="32"/>
      <c r="D65" s="32"/>
    </row>
    <row r="66" spans="1:4" ht="15.75" x14ac:dyDescent="0.25">
      <c r="A66" s="15"/>
      <c r="C66" s="16"/>
      <c r="D66" s="16"/>
    </row>
    <row r="67" spans="1:4" ht="15.75" x14ac:dyDescent="0.25">
      <c r="A67" s="15"/>
      <c r="B67" s="15"/>
      <c r="C67" s="16"/>
      <c r="D67" s="16"/>
    </row>
    <row r="68" spans="1:4" ht="15.75" x14ac:dyDescent="0.25">
      <c r="A68" s="15"/>
      <c r="B68" s="15"/>
      <c r="C68" s="16"/>
      <c r="D68" s="16"/>
    </row>
    <row r="69" spans="1:4" ht="15.75" x14ac:dyDescent="0.25">
      <c r="A69" s="15"/>
      <c r="B69" s="15"/>
      <c r="C69" s="16"/>
      <c r="D6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</vt:lpstr>
      <vt:lpstr>Monthly</vt:lpstr>
      <vt:lpstr>Weekly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pdorrian</cp:lastModifiedBy>
  <dcterms:created xsi:type="dcterms:W3CDTF">2015-12-30T15:47:39Z</dcterms:created>
  <dcterms:modified xsi:type="dcterms:W3CDTF">2016-01-05T15:49:46Z</dcterms:modified>
</cp:coreProperties>
</file>